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11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Magadh!$A$6:$AA$49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Summary!$A$1:$Y$20</definedName>
    <definedName name="_xlnm.Print_Area" localSheetId="8">'Tirhut (East)'!$A$1:$X$31</definedName>
    <definedName name="_xlnm.Print_Area" localSheetId="9">'Tirhut (West)'!$A$1:$X$47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9" i="10"/>
  <c r="I13"/>
  <c r="J20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D15"/>
  <c r="G15" s="1"/>
  <c r="E45" i="13"/>
  <c r="E15" i="10" s="1"/>
  <c r="H15" s="1"/>
  <c r="K14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F14" i="10"/>
  <c r="I14" s="1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Z17"/>
  <c r="Z19"/>
  <c r="D7"/>
  <c r="G7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I7" s="1"/>
  <c r="E47" i="4"/>
  <c r="E7" i="10" s="1"/>
  <c r="H7" s="1"/>
  <c r="H28" i="14"/>
  <c r="W3"/>
  <c r="E20" i="11"/>
  <c r="V15" i="10" l="1"/>
  <c r="V8"/>
  <c r="Z8" s="1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8" i="10" l="1"/>
  <c r="W17" i="9" l="1"/>
  <c r="E17"/>
  <c r="E18" i="10"/>
  <c r="H18" s="1"/>
  <c r="D18"/>
  <c r="G18" s="1"/>
  <c r="D16"/>
  <c r="G16" s="1"/>
  <c r="H45" i="8"/>
  <c r="F16" i="10" s="1"/>
  <c r="I16" s="1"/>
  <c r="E45" i="8"/>
  <c r="E16" i="10" s="1"/>
  <c r="H16" s="1"/>
  <c r="I45" i="13"/>
  <c r="U15" i="10" s="1"/>
  <c r="H45" i="13"/>
  <c r="F15" i="10" s="1"/>
  <c r="I15" s="1"/>
  <c r="W3" i="13"/>
  <c r="D13" i="10"/>
  <c r="G13" s="1"/>
  <c r="H23" i="5"/>
  <c r="F13" i="10" s="1"/>
  <c r="E23" i="5"/>
  <c r="E13" i="10" s="1"/>
  <c r="H13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E10"/>
  <c r="H10" s="1"/>
  <c r="D10"/>
  <c r="H20" i="11"/>
  <c r="F10" i="10" s="1"/>
  <c r="I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G10" l="1"/>
  <c r="G20" s="1"/>
  <c r="Z15"/>
  <c r="V10"/>
  <c r="Z10" s="1"/>
  <c r="V14"/>
  <c r="Z14" s="1"/>
  <c r="V12"/>
  <c r="Z12" s="1"/>
  <c r="H9" i="6"/>
  <c r="W3" i="9"/>
  <c r="W3" i="8"/>
  <c r="V3" i="5"/>
  <c r="W3" i="6"/>
  <c r="W3" i="7"/>
  <c r="W3" i="4"/>
  <c r="I17" i="9"/>
  <c r="U18" i="10" s="1"/>
  <c r="L17" i="9"/>
  <c r="K18" i="10" s="1"/>
  <c r="M17" i="9"/>
  <c r="L18" i="10" s="1"/>
  <c r="N17" i="9"/>
  <c r="M18" i="10" s="1"/>
  <c r="O17" i="9"/>
  <c r="N18" i="10" s="1"/>
  <c r="P17" i="9"/>
  <c r="O18" i="10" s="1"/>
  <c r="Q17" i="9"/>
  <c r="P18" i="10" s="1"/>
  <c r="R17" i="9"/>
  <c r="Q18" i="10" s="1"/>
  <c r="S17" i="9"/>
  <c r="R18" i="10" s="1"/>
  <c r="T17" i="9"/>
  <c r="S18" i="10" s="1"/>
  <c r="U17" i="9"/>
  <c r="T18" i="10" s="1"/>
  <c r="V17" i="9"/>
  <c r="W18" i="10" s="1"/>
  <c r="X18"/>
  <c r="H17" i="9"/>
  <c r="F18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I9" s="1"/>
  <c r="M47" i="4"/>
  <c r="L7" i="10" s="1"/>
  <c r="N47" i="4"/>
  <c r="M7" i="10" s="1"/>
  <c r="O47" i="4"/>
  <c r="N7" i="10" s="1"/>
  <c r="P47" i="4"/>
  <c r="O7" i="10" s="1"/>
  <c r="Q47" i="4"/>
  <c r="P7" i="10" s="1"/>
  <c r="R47" i="4"/>
  <c r="Q7" i="10" s="1"/>
  <c r="S47" i="4"/>
  <c r="R7" i="10" s="1"/>
  <c r="T47" i="4"/>
  <c r="S7" i="10" s="1"/>
  <c r="U47" i="4"/>
  <c r="T7" i="10" s="1"/>
  <c r="D9"/>
  <c r="D20" s="1"/>
  <c r="E49" i="7"/>
  <c r="K20" i="10" l="1"/>
  <c r="W20"/>
  <c r="M20"/>
  <c r="O20"/>
  <c r="S20"/>
  <c r="Q20"/>
  <c r="P20"/>
  <c r="N20"/>
  <c r="R20"/>
  <c r="T20"/>
  <c r="U20"/>
  <c r="X20"/>
  <c r="L20"/>
  <c r="V7"/>
  <c r="V13"/>
  <c r="Z13" s="1"/>
  <c r="H26" i="6"/>
  <c r="F11" i="10" s="1"/>
  <c r="F20" s="1"/>
  <c r="V18"/>
  <c r="Z18" s="1"/>
  <c r="V16"/>
  <c r="Z16" s="1"/>
  <c r="V11"/>
  <c r="Z11" s="1"/>
  <c r="V9"/>
  <c r="E9"/>
  <c r="E20" l="1"/>
  <c r="H9"/>
  <c r="H20" s="1"/>
  <c r="V20"/>
  <c r="Z7"/>
  <c r="I11"/>
  <c r="I20" s="1"/>
  <c r="Z9" l="1"/>
  <c r="Z20"/>
</calcChain>
</file>

<file path=xl/sharedStrings.xml><?xml version="1.0" encoding="utf-8"?>
<sst xmlns="http://schemas.openxmlformats.org/spreadsheetml/2006/main" count="1532" uniqueCount="892">
  <si>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</si>
  <si>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</si>
  <si>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</si>
  <si>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</si>
  <si>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</si>
  <si>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</si>
  <si>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</si>
  <si>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</si>
  <si>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</si>
  <si>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</si>
  <si>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</si>
  <si>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</si>
  <si>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</si>
  <si>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</si>
  <si>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</si>
  <si>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</si>
  <si>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</si>
  <si>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</si>
  <si>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</si>
  <si>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</si>
  <si>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</si>
  <si>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</si>
  <si>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</si>
  <si>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</si>
  <si>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</si>
  <si>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</si>
  <si>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</si>
  <si>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</si>
  <si>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</si>
  <si>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</si>
  <si>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</si>
  <si>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</si>
  <si>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</si>
  <si>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</si>
  <si>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</si>
  <si>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</si>
  <si>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</si>
  <si>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</si>
  <si>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</si>
  <si>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</si>
  <si>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</si>
  <si>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</si>
  <si>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</si>
  <si>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</si>
  <si>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</si>
  <si>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</si>
  <si>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</si>
  <si>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</si>
  <si>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</si>
  <si>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</si>
  <si>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</si>
  <si>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</si>
  <si>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</si>
  <si>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</si>
  <si>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</si>
  <si>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</si>
  <si>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</si>
  <si>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</si>
  <si>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</si>
  <si>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</si>
  <si>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</si>
  <si>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</si>
  <si>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</si>
  <si>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</si>
  <si>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</si>
  <si>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</si>
  <si>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</si>
  <si>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</si>
  <si>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</si>
  <si>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</si>
  <si>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</si>
  <si>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</si>
  <si>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</si>
  <si>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</si>
  <si>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</si>
  <si>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</si>
  <si>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</si>
  <si>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</si>
  <si>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</si>
  <si>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</si>
  <si>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</si>
  <si>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</si>
  <si>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</si>
  <si>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</si>
  <si>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</si>
  <si>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</si>
  <si>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</si>
  <si>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</si>
  <si>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</si>
  <si>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</si>
  <si>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</si>
  <si>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</si>
  <si>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</si>
  <si>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</si>
  <si>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</si>
  <si>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</si>
  <si>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</si>
  <si>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</si>
  <si>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</si>
  <si>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</si>
  <si>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</si>
  <si>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</si>
  <si>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</si>
  <si>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</si>
  <si>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</si>
  <si>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</si>
  <si>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</si>
  <si>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</si>
  <si>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</si>
  <si>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</si>
  <si>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</si>
  <si>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</si>
  <si>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</si>
  <si>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</si>
  <si>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</si>
  <si>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</si>
  <si>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</si>
  <si>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</si>
  <si>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</si>
  <si>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</si>
  <si>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</si>
  <si>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</si>
  <si>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</si>
  <si>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</si>
  <si>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</si>
  <si>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</si>
  <si>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</si>
  <si>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</si>
  <si>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</si>
  <si>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</si>
  <si>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</si>
  <si>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</si>
  <si>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</si>
  <si>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</si>
  <si>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</si>
  <si>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</si>
  <si>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</si>
  <si>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</si>
  <si>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</si>
  <si>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</si>
  <si>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</si>
  <si>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</si>
  <si>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</si>
  <si>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</si>
  <si>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</si>
  <si>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</si>
  <si>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</si>
  <si>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</si>
  <si>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</si>
  <si>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</si>
  <si>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</si>
  <si>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</si>
  <si>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</si>
  <si>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</si>
  <si>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</si>
  <si>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</si>
  <si>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</si>
  <si>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</si>
  <si>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</si>
  <si>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</si>
  <si>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</si>
  <si>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</si>
  <si>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</si>
  <si>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</si>
  <si>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</si>
  <si>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</si>
  <si>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</si>
  <si>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</si>
  <si>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</si>
  <si>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</si>
  <si>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</si>
  <si>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</si>
  <si>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</si>
  <si>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</si>
  <si>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</si>
  <si>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</si>
  <si>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</si>
  <si>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</si>
  <si>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</si>
  <si>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</si>
  <si>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</si>
  <si>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</si>
  <si>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</si>
  <si>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</si>
  <si>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</si>
  <si>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</si>
  <si>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</si>
  <si>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</si>
  <si>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</si>
  <si>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</si>
  <si>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</si>
  <si>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</si>
  <si>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</si>
  <si>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</si>
  <si>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</si>
  <si>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</si>
  <si>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</si>
  <si>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</si>
  <si>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</si>
  <si>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</si>
  <si>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</si>
  <si>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</si>
  <si>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</si>
  <si>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</si>
  <si>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</si>
  <si>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</si>
  <si>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</si>
  <si>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</si>
  <si>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</si>
  <si>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</si>
  <si>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</si>
  <si>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</si>
  <si>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</si>
  <si>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</si>
  <si>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</si>
  <si>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</si>
  <si>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</si>
  <si>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</si>
  <si>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</si>
  <si>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</si>
  <si>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</si>
  <si>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</si>
  <si>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</si>
  <si>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</si>
  <si>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</si>
  <si>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</si>
  <si>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</si>
  <si>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</si>
  <si>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</si>
  <si>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</si>
  <si>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</si>
  <si>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</si>
  <si>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</si>
  <si>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</si>
  <si>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</si>
  <si>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</si>
  <si>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</si>
  <si>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</si>
  <si>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</si>
  <si>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</si>
  <si>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</si>
  <si>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</si>
  <si>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</si>
  <si>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</si>
  <si>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</si>
  <si>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</si>
  <si>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</si>
  <si>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</si>
  <si>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</si>
  <si>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</si>
  <si>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</si>
  <si>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</si>
  <si>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</si>
  <si>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</si>
  <si>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</si>
  <si>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</si>
  <si>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</si>
  <si>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</si>
  <si>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</si>
  <si>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</si>
  <si>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</si>
  <si>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</si>
  <si>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</si>
  <si>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</si>
  <si>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</si>
  <si>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</si>
  <si>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</si>
  <si>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</si>
  <si>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</si>
  <si>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</si>
  <si>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</si>
  <si>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</si>
  <si>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</si>
  <si>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</si>
  <si>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</si>
  <si>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</si>
  <si>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</si>
  <si>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</si>
  <si>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</si>
  <si>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</si>
  <si>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</si>
  <si>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</si>
  <si>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</si>
  <si>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</si>
  <si>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</si>
  <si>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</si>
  <si>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</si>
  <si>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</si>
  <si>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</si>
  <si>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</si>
  <si>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</si>
  <si>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</si>
  <si>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</si>
  <si>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</si>
  <si>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</si>
  <si>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</si>
  <si>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</si>
  <si>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</si>
  <si>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</si>
  <si>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</si>
  <si>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</si>
  <si>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</si>
  <si>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</si>
  <si>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</si>
  <si>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</si>
  <si>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</si>
  <si>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</si>
  <si>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</si>
  <si>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</si>
  <si>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</si>
  <si>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</si>
  <si>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</si>
  <si>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</si>
  <si>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</si>
  <si>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</si>
  <si>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</si>
  <si>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</si>
  <si>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</si>
  <si>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</si>
  <si>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</si>
  <si>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</si>
  <si>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</si>
  <si>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</si>
  <si>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</si>
  <si>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</si>
  <si>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</si>
  <si>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</si>
  <si>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</si>
  <si>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</si>
  <si>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</si>
  <si>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</si>
  <si>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</si>
  <si>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</si>
  <si>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</si>
  <si>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</si>
  <si>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</si>
  <si>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</si>
  <si>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</si>
  <si>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</si>
  <si>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</si>
  <si>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</si>
  <si>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</si>
  <si>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</si>
  <si>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</si>
  <si>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</si>
  <si>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</si>
  <si>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</si>
  <si>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</si>
  <si>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</si>
  <si>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</si>
  <si>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</si>
  <si>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</si>
  <si>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</si>
  <si>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</si>
  <si>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</si>
  <si>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</si>
  <si>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</si>
  <si>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</si>
  <si>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</si>
  <si>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</si>
  <si>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</si>
  <si>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</si>
  <si>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</si>
  <si>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</si>
  <si>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</si>
  <si>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</si>
  <si>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</si>
  <si>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</si>
  <si>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</si>
  <si>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</si>
  <si>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</si>
  <si>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</si>
  <si>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</si>
  <si>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</si>
  <si>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</si>
  <si>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</si>
  <si>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</si>
  <si>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</si>
  <si>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</si>
  <si>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</si>
  <si>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</si>
  <si>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</si>
  <si>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</si>
  <si>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</si>
  <si>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</si>
  <si>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</si>
  <si>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</si>
  <si>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</si>
  <si>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</si>
  <si>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</si>
  <si>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</si>
  <si>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</si>
  <si>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</si>
  <si>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</si>
  <si>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</si>
  <si>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</si>
  <si>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</si>
  <si>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</si>
  <si>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</si>
  <si>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</si>
  <si>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</si>
  <si>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</si>
  <si>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</si>
  <si>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</si>
  <si>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</si>
  <si>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</si>
  <si>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</si>
  <si>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</si>
  <si>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</si>
  <si>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</si>
  <si>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</si>
  <si>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</si>
  <si>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</si>
  <si>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</si>
  <si>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</si>
  <si>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</si>
  <si>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</si>
  <si>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</si>
  <si>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</si>
  <si>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</si>
  <si>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</si>
  <si>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</si>
  <si>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</si>
  <si>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</si>
  <si>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</si>
  <si>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</si>
  <si>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</si>
  <si>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</si>
  <si>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</si>
  <si>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</si>
  <si>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</si>
  <si>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</si>
  <si>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</si>
  <si>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</si>
  <si>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</si>
  <si>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</si>
  <si>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</si>
  <si>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</si>
  <si>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</si>
  <si>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</si>
  <si>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</si>
  <si>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</si>
  <si>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</si>
  <si>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</si>
  <si>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</si>
  <si>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</si>
  <si>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</si>
  <si>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</si>
  <si>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</si>
  <si>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</si>
  <si>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</si>
  <si>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</si>
  <si>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</si>
  <si>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</si>
  <si>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</si>
  <si>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</si>
  <si>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</si>
  <si>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</si>
  <si>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</si>
  <si>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</si>
  <si>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</si>
  <si>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</si>
  <si>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</si>
  <si>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</si>
  <si>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</si>
  <si>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</si>
  <si>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</si>
  <si>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</si>
  <si>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</si>
  <si>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</si>
  <si>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</si>
  <si>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</si>
  <si>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</si>
  <si>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</si>
  <si>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</si>
  <si>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</si>
  <si>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</si>
  <si>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</si>
  <si>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</si>
  <si>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</si>
  <si>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</si>
  <si>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</si>
  <si>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</si>
  <si>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</si>
  <si>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</si>
  <si>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</si>
  <si>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</si>
  <si>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</si>
  <si>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</si>
  <si>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</si>
  <si>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</si>
  <si>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</si>
  <si>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</si>
  <si>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</si>
  <si>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</si>
  <si>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</si>
  <si>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</si>
  <si>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</si>
  <si>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</si>
  <si>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</si>
  <si>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</si>
  <si>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</si>
  <si>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</si>
  <si>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</si>
  <si>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</si>
  <si>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</si>
  <si>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</si>
  <si>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</si>
  <si>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</si>
  <si>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</si>
  <si>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</si>
  <si>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</si>
  <si>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</si>
  <si>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</si>
  <si>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</si>
  <si>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</si>
  <si>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</si>
  <si>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</si>
  <si>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</si>
  <si>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</si>
  <si>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</si>
  <si>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</si>
  <si>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</si>
  <si>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</si>
  <si>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</si>
  <si>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</si>
  <si>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</si>
  <si>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</si>
  <si>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</si>
  <si>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</si>
  <si>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</si>
  <si>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</si>
  <si>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</si>
  <si>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</si>
  <si>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</si>
  <si>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</si>
  <si>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</si>
  <si>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</si>
  <si>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</si>
  <si>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</si>
  <si>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</si>
  <si>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</si>
  <si>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</si>
  <si>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</si>
  <si>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</si>
  <si>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</si>
  <si>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</si>
  <si>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</si>
  <si>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</si>
  <si>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</si>
  <si>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</si>
  <si>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</si>
  <si>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</si>
  <si>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</si>
  <si>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</si>
  <si>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</si>
  <si>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</si>
  <si>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</si>
  <si>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</si>
  <si>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</si>
  <si>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</si>
  <si>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</si>
  <si>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</si>
  <si>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</si>
  <si>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</si>
  <si>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</si>
  <si>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</si>
  <si>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</si>
  <si>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</si>
  <si>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</si>
  <si>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</si>
  <si>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</si>
  <si>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</si>
  <si>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</si>
  <si>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</si>
  <si>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</si>
  <si>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</si>
  <si>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</si>
  <si>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</si>
  <si>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</si>
  <si>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</si>
  <si>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</si>
  <si>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</si>
  <si>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</si>
  <si>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</si>
  <si>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</si>
  <si>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</si>
  <si>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</si>
  <si>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</si>
  <si>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</si>
  <si>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</si>
  <si>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</si>
  <si>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</si>
  <si>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</si>
  <si>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</si>
  <si>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</si>
  <si>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</si>
  <si>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</si>
  <si>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</si>
  <si>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</si>
  <si>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</si>
  <si>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</si>
  <si>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</si>
  <si>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</si>
  <si>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</si>
  <si>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</si>
  <si>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</si>
  <si>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</si>
  <si>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</si>
  <si>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</si>
  <si>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</si>
  <si>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</si>
  <si>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</si>
  <si>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</si>
  <si>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</si>
  <si>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</si>
  <si>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</si>
  <si>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</si>
  <si>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</si>
  <si>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</si>
  <si>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</si>
  <si>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</si>
  <si>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</si>
  <si>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</si>
  <si>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</si>
  <si>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</si>
  <si>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</si>
  <si>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</si>
  <si>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</si>
  <si>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</si>
  <si>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</si>
  <si>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</si>
  <si>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</si>
  <si>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</si>
  <si>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</si>
  <si>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</si>
  <si>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</si>
  <si>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</si>
  <si>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</si>
  <si>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</si>
  <si>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</si>
  <si>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</si>
  <si>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</si>
  <si>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</si>
  <si>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</si>
  <si>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</si>
  <si>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</si>
  <si>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</si>
  <si>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</si>
  <si>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</si>
  <si>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</si>
  <si>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</si>
  <si>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</si>
  <si>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</si>
  <si>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</si>
  <si>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</si>
  <si>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</si>
  <si>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</si>
  <si>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</si>
  <si>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</si>
  <si>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</si>
  <si>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</si>
  <si>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</si>
  <si>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</si>
  <si>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</si>
  <si>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</si>
  <si>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</si>
  <si>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</si>
  <si>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</si>
  <si>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</si>
  <si>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</si>
  <si>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</si>
  <si>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</si>
  <si>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</si>
  <si>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</si>
  <si>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</si>
  <si>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</si>
  <si>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</si>
  <si>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</si>
  <si>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</si>
  <si>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</si>
  <si>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</si>
  <si>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</si>
  <si>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</si>
  <si>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</si>
  <si>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</si>
  <si>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</si>
  <si>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</si>
  <si>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</si>
  <si>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</si>
  <si>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</si>
  <si>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</si>
  <si>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</si>
  <si>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</si>
  <si>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</si>
  <si>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</si>
  <si>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</si>
  <si>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</si>
  <si>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</si>
  <si>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</si>
  <si>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</si>
  <si>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</si>
  <si>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</si>
  <si>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</si>
  <si>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</si>
  <si>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</si>
  <si>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</si>
  <si>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</si>
  <si>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</si>
  <si>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</si>
  <si>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</si>
  <si>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</si>
  <si>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</si>
  <si>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</si>
  <si>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</si>
  <si>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</si>
  <si>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</si>
  <si>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</si>
  <si>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</si>
  <si>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</si>
  <si>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</si>
  <si>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</si>
  <si>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</si>
  <si>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</si>
  <si>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</si>
  <si>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</si>
  <si>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</si>
  <si>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</si>
  <si>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</si>
  <si>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</si>
  <si>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</si>
  <si>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</si>
  <si>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</si>
  <si>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</si>
  <si>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</si>
  <si>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</si>
  <si>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</si>
  <si>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</si>
  <si>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</si>
  <si>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</si>
  <si>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</si>
  <si>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</si>
  <si>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</si>
  <si>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</si>
  <si>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</si>
  <si>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</si>
  <si>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</si>
  <si>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</si>
  <si>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</si>
  <si>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</si>
  <si>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</si>
  <si>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</si>
  <si>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</si>
  <si>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</si>
  <si>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</si>
  <si>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</si>
  <si>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</si>
  <si>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</si>
  <si>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</si>
  <si>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</si>
  <si>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</si>
  <si>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</si>
  <si>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</si>
  <si>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</si>
  <si>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</si>
  <si>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</si>
  <si>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</si>
  <si>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</si>
  <si>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</si>
  <si>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</si>
  <si>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</si>
  <si>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</si>
  <si>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</si>
  <si>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</si>
  <si>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</si>
  <si>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</si>
  <si>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</si>
  <si>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</si>
  <si>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</si>
  <si>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</si>
  <si>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</si>
  <si>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</si>
  <si>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</si>
  <si>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</si>
  <si>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</si>
  <si>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</si>
  <si>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</si>
  <si>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</si>
  <si>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</si>
  <si>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</si>
  <si>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</si>
  <si>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</si>
  <si>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</si>
  <si>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</si>
  <si>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</si>
  <si>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</si>
  <si>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</si>
  <si>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</si>
  <si>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</si>
  <si>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</si>
  <si>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</si>
  <si>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</si>
  <si>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</si>
  <si>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</si>
  <si>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</si>
  <si>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</si>
  <si>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</si>
  <si>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</si>
  <si>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</si>
  <si>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</si>
  <si>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</si>
  <si>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</si>
  <si>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</si>
  <si>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</si>
  <si>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</si>
  <si>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</si>
  <si>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</si>
  <si>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</si>
  <si>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</si>
  <si>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</si>
  <si>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</si>
  <si>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</si>
  <si>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</si>
  <si>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</si>
  <si>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</si>
  <si>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</si>
  <si>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</si>
  <si>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</si>
  <si>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</si>
  <si>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</si>
  <si>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</si>
  <si>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</si>
  <si>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</si>
  <si>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</si>
  <si>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</si>
  <si>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</si>
  <si>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</si>
  <si>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</si>
  <si>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FF RL-20/10/2014</t>
  </si>
  <si>
    <t>Local dispute &amp; land problem</t>
  </si>
  <si>
    <t xml:space="preserve">FF RL-20/10/2014
</t>
  </si>
  <si>
    <t xml:space="preserve">Complete-27/10/2014
</t>
  </si>
  <si>
    <t xml:space="preserve">PL-27/10/2014
</t>
  </si>
  <si>
    <t>GF RL-08/10/2014</t>
  </si>
  <si>
    <t>GF RL-14/10/2014</t>
  </si>
  <si>
    <t>FF RL-18/11/2013</t>
  </si>
  <si>
    <t>Finishing-21/10/2014</t>
  </si>
  <si>
    <t>GF RL-18/09/2014</t>
  </si>
  <si>
    <t>GF LL-13/10/2014</t>
  </si>
  <si>
    <t>Finishing-09/10/2014</t>
  </si>
  <si>
    <t>M/S RAJENDRA PODDAR</t>
  </si>
  <si>
    <t>M/S CHANDAN ABHISHEK</t>
  </si>
  <si>
    <t>FF RL-13/10/2014</t>
  </si>
  <si>
    <t>Finishing-13/10/2014</t>
  </si>
  <si>
    <t>Layout-20/10/2014</t>
  </si>
  <si>
    <t>Layout-08/10/2014</t>
  </si>
  <si>
    <t>PL-20/10/2014</t>
  </si>
  <si>
    <t xml:space="preserve">PL-20/10/2014
</t>
  </si>
  <si>
    <t>Finishing-25/10/2014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</si>
  <si>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</si>
  <si>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</si>
  <si>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</si>
  <si>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</si>
  <si>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</si>
  <si>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</si>
  <si>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</si>
  <si>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</si>
  <si>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</si>
  <si>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Prem Pratap Ray, Patna</t>
  </si>
  <si>
    <t>Ranjan Kumar Singh, Buxar</t>
  </si>
  <si>
    <t>Bharat Infrastructure, Patna</t>
  </si>
  <si>
    <t>M/s Raj Construction, Aurangabad</t>
  </si>
  <si>
    <t>Shree Jogmaya Infrastructure Corporation Pvt. Ltd.</t>
  </si>
  <si>
    <t>Sanju Kumari, Imamganj</t>
  </si>
  <si>
    <t>Epitome Construction Pvt. Ltd.</t>
  </si>
  <si>
    <t>Budha Infrastructure Pvt. Ltd., Kankarbag,, Patna</t>
  </si>
  <si>
    <t>Ashish Ranjan, Nawada</t>
  </si>
  <si>
    <t>Maa Sharda Construction</t>
  </si>
  <si>
    <t>Maa Bindyavashni Construction</t>
  </si>
  <si>
    <t>M/s Nikumbh Bhardwaj Construction, East Champaran</t>
  </si>
  <si>
    <t>Hari Om Construction, East Champaran</t>
  </si>
  <si>
    <t>Jayanti Singh, East Champaran</t>
  </si>
  <si>
    <t>M/s Kuhu Construction Company , Bhagalpur</t>
  </si>
  <si>
    <t>Date:-30.11.2014</t>
  </si>
  <si>
    <t>GF-RL 18/11/2014</t>
  </si>
  <si>
    <t xml:space="preserve">FF RL-04/11/2014
</t>
  </si>
  <si>
    <t>Finishing 4/11/2014</t>
  </si>
  <si>
    <t>Finishing 03/11/2014</t>
  </si>
  <si>
    <t>Layout 26/11/2014</t>
  </si>
  <si>
    <t>Complete 10/11/2014</t>
  </si>
  <si>
    <t>PL-28/10/2014</t>
  </si>
  <si>
    <t>LAND DISPUTE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</si>
</sst>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7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38" fillId="3" borderId="1" xfId="0" applyFont="1" applyFill="1" applyBorder="1"/>
    <xf numFmtId="0" fontId="14" fillId="0" borderId="19" xfId="0" applyFont="1" applyBorder="1" applyAlignment="1">
      <alignment horizontal="center" vertical="center" wrapText="1"/>
    </xf>
    <xf numFmtId="1" fontId="32" fillId="4" borderId="1" xfId="0" applyNumberFormat="1" applyFont="1" applyFill="1" applyBorder="1"/>
    <xf numFmtId="0" fontId="28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40" fillId="3" borderId="1" xfId="1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4" fontId="10" fillId="0" borderId="2" xfId="1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6"/>
  <sheetViews>
    <sheetView showGridLines="0" topLeftCell="A2" zoomScale="76" zoomScaleNormal="76" workbookViewId="0">
      <pane xSplit="1" ySplit="5" topLeftCell="B13" activePane="bottomRight" state="frozen"/>
      <selection activeCell="A2" sqref="A2"/>
      <selection pane="topRight" activeCell="B2" sqref="B2"/>
      <selection pane="bottomLeft" activeCell="A10" sqref="A10"/>
      <selection pane="bottomRight" activeCell="Z2" sqref="Z1:Z1048576"/>
    </sheetView>
  </sheetViews>
  <sheetFormatPr defaultRowHeight="15"/>
  <cols>
    <col min="1" max="1" width="3.140625" style="55" customWidth="1"/>
    <col min="2" max="2" width="17" style="59" customWidth="1"/>
    <col min="3" max="3" width="20.85546875" style="59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11.5703125" customWidth="1"/>
    <col min="9" max="9" width="11" customWidth="1"/>
    <col min="10" max="10" width="5" hidden="1" customWidth="1"/>
    <col min="11" max="11" width="4" customWidth="1"/>
    <col min="12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style="55" bestFit="1" customWidth="1"/>
    <col min="24" max="24" width="10.5703125" style="55" customWidth="1"/>
    <col min="25" max="25" width="12.140625" customWidth="1"/>
    <col min="26" max="26" width="9.140625" style="55" hidden="1" customWidth="1"/>
  </cols>
  <sheetData>
    <row r="2" spans="1:28">
      <c r="A2" s="286" t="s">
        <v>19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8">
      <c r="A3" s="279" t="s">
        <v>672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66" t="s">
        <v>883</v>
      </c>
      <c r="Y3" s="278"/>
    </row>
    <row r="4" spans="1:28" ht="15" customHeight="1">
      <c r="A4" s="280" t="s">
        <v>0</v>
      </c>
      <c r="B4" s="283" t="s">
        <v>22</v>
      </c>
      <c r="C4" s="283" t="s">
        <v>23</v>
      </c>
      <c r="D4" s="284" t="s">
        <v>54</v>
      </c>
      <c r="E4" s="285"/>
      <c r="F4" s="294"/>
      <c r="G4" s="284" t="s">
        <v>26</v>
      </c>
      <c r="H4" s="285"/>
      <c r="I4" s="294"/>
      <c r="J4" s="291" t="s">
        <v>20</v>
      </c>
      <c r="K4" s="268" t="s">
        <v>16</v>
      </c>
      <c r="L4" s="268"/>
      <c r="M4" s="268"/>
      <c r="N4" s="268"/>
      <c r="O4" s="268"/>
      <c r="P4" s="268"/>
      <c r="Q4" s="268"/>
      <c r="R4" s="268"/>
      <c r="S4" s="268"/>
      <c r="T4" s="269"/>
      <c r="U4" s="267" t="s">
        <v>30</v>
      </c>
      <c r="V4" s="268"/>
      <c r="W4" s="269"/>
      <c r="X4" s="270" t="s">
        <v>32</v>
      </c>
      <c r="Y4" s="273" t="s">
        <v>14</v>
      </c>
    </row>
    <row r="5" spans="1:28" ht="24.75" customHeight="1">
      <c r="A5" s="280"/>
      <c r="B5" s="283"/>
      <c r="C5" s="283"/>
      <c r="D5" s="281" t="s">
        <v>24</v>
      </c>
      <c r="E5" s="281" t="s">
        <v>27</v>
      </c>
      <c r="F5" s="281" t="s">
        <v>25</v>
      </c>
      <c r="G5" s="281" t="s">
        <v>24</v>
      </c>
      <c r="H5" s="281" t="s">
        <v>27</v>
      </c>
      <c r="I5" s="281" t="s">
        <v>25</v>
      </c>
      <c r="J5" s="292"/>
      <c r="K5" s="276" t="s">
        <v>15</v>
      </c>
      <c r="L5" s="289" t="s">
        <v>10</v>
      </c>
      <c r="M5" s="281" t="s">
        <v>9</v>
      </c>
      <c r="N5" s="284" t="s">
        <v>17</v>
      </c>
      <c r="O5" s="285"/>
      <c r="P5" s="284" t="s">
        <v>18</v>
      </c>
      <c r="Q5" s="285"/>
      <c r="R5" s="284" t="s">
        <v>55</v>
      </c>
      <c r="S5" s="285"/>
      <c r="T5" s="289" t="s">
        <v>13</v>
      </c>
      <c r="U5" s="287" t="s">
        <v>7</v>
      </c>
      <c r="V5" s="287" t="s">
        <v>29</v>
      </c>
      <c r="W5" s="287" t="s">
        <v>8</v>
      </c>
      <c r="X5" s="271"/>
      <c r="Y5" s="274"/>
    </row>
    <row r="6" spans="1:28" ht="45" customHeight="1">
      <c r="A6" s="280"/>
      <c r="B6" s="283"/>
      <c r="C6" s="283"/>
      <c r="D6" s="282"/>
      <c r="E6" s="282"/>
      <c r="F6" s="282"/>
      <c r="G6" s="282"/>
      <c r="H6" s="282"/>
      <c r="I6" s="282"/>
      <c r="J6" s="293"/>
      <c r="K6" s="277"/>
      <c r="L6" s="290"/>
      <c r="M6" s="282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90"/>
      <c r="U6" s="288"/>
      <c r="V6" s="288"/>
      <c r="W6" s="288"/>
      <c r="X6" s="272"/>
      <c r="Y6" s="275"/>
      <c r="Z6" s="55" t="s">
        <v>686</v>
      </c>
    </row>
    <row r="7" spans="1:28" ht="60" customHeight="1">
      <c r="A7" s="190">
        <v>1</v>
      </c>
      <c r="B7" s="216" t="s">
        <v>831</v>
      </c>
      <c r="C7" s="218" t="s">
        <v>767</v>
      </c>
      <c r="D7" s="5">
        <f>'Patna (East)'!A44</f>
        <v>16</v>
      </c>
      <c r="E7" s="5">
        <f>'Patna (East)'!E47</f>
        <v>39</v>
      </c>
      <c r="F7" s="5">
        <f>'Patna (East)'!H47</f>
        <v>10068.129999999999</v>
      </c>
      <c r="G7" s="190">
        <f t="shared" ref="G7:I8" si="0">D7</f>
        <v>16</v>
      </c>
      <c r="H7" s="5">
        <f t="shared" si="0"/>
        <v>39</v>
      </c>
      <c r="I7" s="5">
        <f t="shared" si="0"/>
        <v>10068.129999999999</v>
      </c>
      <c r="J7" s="190"/>
      <c r="K7" s="7">
        <f>'Patna (East)'!L47</f>
        <v>0</v>
      </c>
      <c r="L7" s="7">
        <f>'Patna (East)'!M47</f>
        <v>4</v>
      </c>
      <c r="M7" s="7">
        <f>'Patna (East)'!N47</f>
        <v>0</v>
      </c>
      <c r="N7" s="7">
        <f>'Patna (East)'!O47</f>
        <v>0</v>
      </c>
      <c r="O7" s="7">
        <f>'Patna (East)'!P47</f>
        <v>5</v>
      </c>
      <c r="P7" s="7">
        <f>'Patna (East)'!Q47</f>
        <v>0</v>
      </c>
      <c r="Q7" s="7">
        <f>'Patna (East)'!R47</f>
        <v>9</v>
      </c>
      <c r="R7" s="7">
        <f>'Patna (East)'!S47</f>
        <v>1</v>
      </c>
      <c r="S7" s="7">
        <f>'Patna (East)'!T47</f>
        <v>1</v>
      </c>
      <c r="T7" s="7">
        <f>'Patna (East)'!U47</f>
        <v>10</v>
      </c>
      <c r="U7" s="214">
        <f>'Patna (East)'!I47</f>
        <v>9</v>
      </c>
      <c r="V7" s="224">
        <f>K7+L7+M7+N7+O7+R7+S7+T7+P7+Q7</f>
        <v>30</v>
      </c>
      <c r="W7" s="224">
        <f>'Patna (East)'!V47</f>
        <v>0</v>
      </c>
      <c r="X7" s="225">
        <f>'Patna (East)'!W47</f>
        <v>3650.5699999999997</v>
      </c>
      <c r="Y7" s="213"/>
      <c r="Z7" s="102">
        <f>H7-U7-V7-W7</f>
        <v>0</v>
      </c>
      <c r="AA7" s="211"/>
      <c r="AB7" s="3"/>
    </row>
    <row r="8" spans="1:28" ht="60" customHeight="1">
      <c r="A8" s="185">
        <v>2</v>
      </c>
      <c r="B8" s="216" t="s">
        <v>832</v>
      </c>
      <c r="C8" s="219" t="s">
        <v>827</v>
      </c>
      <c r="D8" s="187">
        <f>'Patna (West)'!A27</f>
        <v>9</v>
      </c>
      <c r="E8" s="187">
        <f>'Patna (West)'!E28</f>
        <v>20</v>
      </c>
      <c r="F8" s="187">
        <f>'Patna (West)'!H28</f>
        <v>4798.7800000000007</v>
      </c>
      <c r="G8" s="185">
        <f t="shared" si="0"/>
        <v>9</v>
      </c>
      <c r="H8" s="187">
        <f t="shared" si="0"/>
        <v>20</v>
      </c>
      <c r="I8" s="187">
        <f t="shared" si="0"/>
        <v>4798.7800000000007</v>
      </c>
      <c r="J8" s="185"/>
      <c r="K8" s="196">
        <f>'Patna (West)'!L28</f>
        <v>1</v>
      </c>
      <c r="L8" s="196">
        <f>'Patna (West)'!M28</f>
        <v>3</v>
      </c>
      <c r="M8" s="196">
        <f>'Patna (West)'!N28</f>
        <v>4</v>
      </c>
      <c r="N8" s="196">
        <f>'Patna (West)'!O28</f>
        <v>1</v>
      </c>
      <c r="O8" s="196">
        <f>'Patna (West)'!P28</f>
        <v>2</v>
      </c>
      <c r="P8" s="196">
        <f>'Patna (West)'!Q28</f>
        <v>0</v>
      </c>
      <c r="Q8" s="196">
        <f>'Patna (West)'!R28</f>
        <v>0</v>
      </c>
      <c r="R8" s="196">
        <f>'Patna (West)'!S28</f>
        <v>0</v>
      </c>
      <c r="S8" s="196">
        <f>'Patna (West)'!T28</f>
        <v>0</v>
      </c>
      <c r="T8" s="196">
        <f>'Patna (West)'!U28</f>
        <v>1</v>
      </c>
      <c r="U8" s="189">
        <f>'Patna (West)'!I28</f>
        <v>5</v>
      </c>
      <c r="V8" s="224">
        <f>K8+L8+M8+N8+O8+R8+S8+T8+P8+Q8</f>
        <v>12</v>
      </c>
      <c r="W8" s="200">
        <f>'Patna (West)'!V28</f>
        <v>3</v>
      </c>
      <c r="X8" s="203">
        <f>'Patna (West)'!W28</f>
        <v>1155.8399999999999</v>
      </c>
      <c r="Y8" s="212"/>
      <c r="Z8" s="102">
        <f t="shared" ref="Z8:Z20" si="1">H8-U8-V8-W8</f>
        <v>0</v>
      </c>
      <c r="AA8" s="211"/>
      <c r="AB8" s="3"/>
    </row>
    <row r="9" spans="1:28" ht="60" customHeight="1">
      <c r="A9" s="184">
        <v>3</v>
      </c>
      <c r="B9" s="217" t="s">
        <v>760</v>
      </c>
      <c r="C9" s="220" t="s">
        <v>768</v>
      </c>
      <c r="D9" s="186">
        <f>Magadh!A48</f>
        <v>19</v>
      </c>
      <c r="E9" s="186">
        <f>Magadh!E49</f>
        <v>41</v>
      </c>
      <c r="F9" s="186">
        <f>Magadh!H49</f>
        <v>10058.309999999998</v>
      </c>
      <c r="G9" s="184">
        <f>19-1</f>
        <v>18</v>
      </c>
      <c r="H9" s="186">
        <f>E9-Magadh!E17</f>
        <v>39</v>
      </c>
      <c r="I9" s="184">
        <f>F9-Magadh!H16</f>
        <v>9575.8299999999981</v>
      </c>
      <c r="J9" s="6"/>
      <c r="K9" s="186">
        <f>Magadh!L49</f>
        <v>0</v>
      </c>
      <c r="L9" s="186">
        <f>Magadh!M49</f>
        <v>4</v>
      </c>
      <c r="M9" s="186">
        <f>Magadh!N49</f>
        <v>2</v>
      </c>
      <c r="N9" s="186">
        <f>Magadh!O49</f>
        <v>1</v>
      </c>
      <c r="O9" s="186">
        <f>Magadh!P49</f>
        <v>5</v>
      </c>
      <c r="P9" s="186">
        <f>Magadh!Q49</f>
        <v>0</v>
      </c>
      <c r="Q9" s="186">
        <f>Magadh!R49</f>
        <v>6</v>
      </c>
      <c r="R9" s="186">
        <f>Magadh!S49</f>
        <v>0</v>
      </c>
      <c r="S9" s="186">
        <f>Magadh!T49</f>
        <v>1</v>
      </c>
      <c r="T9" s="186">
        <f>Magadh!U49</f>
        <v>2</v>
      </c>
      <c r="U9" s="186">
        <f>Magadh!I49</f>
        <v>18</v>
      </c>
      <c r="V9" s="188">
        <f t="shared" ref="V9" si="2">K9+L9+M9+N9+O9+R9+S9+T9+P9+Q9</f>
        <v>21</v>
      </c>
      <c r="W9" s="198">
        <f>Magadh!V49</f>
        <v>0</v>
      </c>
      <c r="X9" s="198">
        <f>Magadh!W49</f>
        <v>2611.7768799999999</v>
      </c>
      <c r="Y9" s="184"/>
      <c r="Z9" s="102">
        <f t="shared" si="1"/>
        <v>0</v>
      </c>
      <c r="AA9" s="197"/>
      <c r="AB9" s="3"/>
    </row>
    <row r="10" spans="1:28" ht="60" customHeight="1">
      <c r="A10" s="184">
        <v>4</v>
      </c>
      <c r="B10" s="216" t="s">
        <v>761</v>
      </c>
      <c r="C10" s="220" t="s">
        <v>773</v>
      </c>
      <c r="D10" s="186">
        <f>Bhagalpur!A18</f>
        <v>5</v>
      </c>
      <c r="E10" s="186">
        <f>Bhagalpur!E20</f>
        <v>12</v>
      </c>
      <c r="F10" s="194">
        <f>Bhagalpur!H20</f>
        <v>3096.8200000000006</v>
      </c>
      <c r="G10" s="184">
        <f>D10</f>
        <v>5</v>
      </c>
      <c r="H10" s="186">
        <f>E10</f>
        <v>12</v>
      </c>
      <c r="I10" s="192">
        <f>F10</f>
        <v>3096.8200000000006</v>
      </c>
      <c r="J10" s="6"/>
      <c r="K10" s="184">
        <f>Bhagalpur!L20</f>
        <v>0</v>
      </c>
      <c r="L10" s="184">
        <f>Bhagalpur!M20</f>
        <v>3</v>
      </c>
      <c r="M10" s="184">
        <f>Bhagalpur!N20</f>
        <v>1</v>
      </c>
      <c r="N10" s="184">
        <f>Bhagalpur!O20</f>
        <v>0</v>
      </c>
      <c r="O10" s="184">
        <f>Bhagalpur!P20</f>
        <v>1</v>
      </c>
      <c r="P10" s="184">
        <f>Bhagalpur!Q20</f>
        <v>0</v>
      </c>
      <c r="Q10" s="184">
        <f>Bhagalpur!R20</f>
        <v>1</v>
      </c>
      <c r="R10" s="184">
        <f>Bhagalpur!S20</f>
        <v>0</v>
      </c>
      <c r="S10" s="184">
        <f>Bhagalpur!T20</f>
        <v>1</v>
      </c>
      <c r="T10" s="184">
        <f>Bhagalpur!U20</f>
        <v>1</v>
      </c>
      <c r="U10" s="188">
        <f>Bhagalpur!I20</f>
        <v>2</v>
      </c>
      <c r="V10" s="188">
        <f t="shared" ref="V10:V16" si="3">K10+L10+M10+N10+O10+R10+S10+T10+P10+Q10</f>
        <v>8</v>
      </c>
      <c r="W10" s="188">
        <f>Bhagalpur!V20</f>
        <v>2</v>
      </c>
      <c r="X10" s="188">
        <f>Bhagalpur!W20</f>
        <v>988.09</v>
      </c>
      <c r="Y10" s="201"/>
      <c r="Z10" s="102">
        <f t="shared" si="1"/>
        <v>0</v>
      </c>
      <c r="AA10" s="197"/>
      <c r="AB10" s="3"/>
    </row>
    <row r="11" spans="1:28" ht="60" customHeight="1">
      <c r="A11" s="184">
        <v>5</v>
      </c>
      <c r="B11" s="216" t="s">
        <v>762</v>
      </c>
      <c r="C11" s="220" t="s">
        <v>769</v>
      </c>
      <c r="D11" s="186">
        <f>Munger!A24</f>
        <v>8</v>
      </c>
      <c r="E11" s="186">
        <f>Munger!E26</f>
        <v>17</v>
      </c>
      <c r="F11" s="194">
        <f>Munger!H26</f>
        <v>4315.996666666666</v>
      </c>
      <c r="G11" s="184">
        <f t="shared" ref="G11:I12" si="4">D11</f>
        <v>8</v>
      </c>
      <c r="H11" s="186">
        <f t="shared" si="4"/>
        <v>17</v>
      </c>
      <c r="I11" s="192">
        <f t="shared" si="4"/>
        <v>4315.996666666666</v>
      </c>
      <c r="J11" s="6"/>
      <c r="K11" s="184">
        <f>Munger!L26</f>
        <v>0</v>
      </c>
      <c r="L11" s="184">
        <f>Munger!M26</f>
        <v>2</v>
      </c>
      <c r="M11" s="184">
        <f>Munger!N26</f>
        <v>0</v>
      </c>
      <c r="N11" s="184">
        <f>Munger!O26</f>
        <v>0</v>
      </c>
      <c r="O11" s="184">
        <f>Munger!P26</f>
        <v>3</v>
      </c>
      <c r="P11" s="184">
        <f>Munger!Q26</f>
        <v>0</v>
      </c>
      <c r="Q11" s="184">
        <f>Munger!R26</f>
        <v>1</v>
      </c>
      <c r="R11" s="184">
        <f>Munger!S26</f>
        <v>0</v>
      </c>
      <c r="S11" s="184">
        <f>Munger!T26</f>
        <v>2</v>
      </c>
      <c r="T11" s="184">
        <f>Munger!U26</f>
        <v>6</v>
      </c>
      <c r="U11" s="188">
        <f>Munger!I26</f>
        <v>3</v>
      </c>
      <c r="V11" s="188">
        <f t="shared" si="3"/>
        <v>14</v>
      </c>
      <c r="W11" s="188">
        <f>Munger!V26</f>
        <v>0</v>
      </c>
      <c r="X11" s="202">
        <f>Munger!W26</f>
        <v>1622.35</v>
      </c>
      <c r="Y11" s="201"/>
      <c r="Z11" s="102">
        <f t="shared" si="1"/>
        <v>0</v>
      </c>
      <c r="AA11" s="197"/>
      <c r="AB11" s="3"/>
    </row>
    <row r="12" spans="1:28" ht="60" customHeight="1">
      <c r="A12" s="184">
        <v>6</v>
      </c>
      <c r="B12" s="217" t="s">
        <v>763</v>
      </c>
      <c r="C12" s="220" t="s">
        <v>770</v>
      </c>
      <c r="D12" s="186">
        <f>Kosi!A14</f>
        <v>3</v>
      </c>
      <c r="E12" s="184">
        <f>Kosi!E15</f>
        <v>7</v>
      </c>
      <c r="F12" s="194">
        <f>Kosi!H15</f>
        <v>1907.1999999999998</v>
      </c>
      <c r="G12" s="184">
        <f t="shared" si="4"/>
        <v>3</v>
      </c>
      <c r="H12" s="186">
        <f t="shared" si="4"/>
        <v>7</v>
      </c>
      <c r="I12" s="192">
        <f t="shared" si="4"/>
        <v>1907.1999999999998</v>
      </c>
      <c r="J12" s="6"/>
      <c r="K12" s="195">
        <f>Kosi!L15</f>
        <v>1</v>
      </c>
      <c r="L12" s="195">
        <f>Kosi!M15</f>
        <v>0</v>
      </c>
      <c r="M12" s="195">
        <f>Kosi!N15</f>
        <v>0</v>
      </c>
      <c r="N12" s="195">
        <f>Kosi!O15</f>
        <v>0</v>
      </c>
      <c r="O12" s="195">
        <f>Kosi!P15</f>
        <v>1</v>
      </c>
      <c r="P12" s="195">
        <f>Kosi!Q15</f>
        <v>2</v>
      </c>
      <c r="Q12" s="195">
        <f>Kosi!R15</f>
        <v>2</v>
      </c>
      <c r="R12" s="195">
        <f>Kosi!S15</f>
        <v>0</v>
      </c>
      <c r="S12" s="195">
        <f>Kosi!T15</f>
        <v>0</v>
      </c>
      <c r="T12" s="195">
        <f>Kosi!U15</f>
        <v>1</v>
      </c>
      <c r="U12" s="199">
        <f>Kosi!K15</f>
        <v>0</v>
      </c>
      <c r="V12" s="199">
        <f t="shared" si="3"/>
        <v>7</v>
      </c>
      <c r="W12" s="199">
        <f>Kosi!V15</f>
        <v>0</v>
      </c>
      <c r="X12" s="202">
        <f>Kosi!W15</f>
        <v>786.29000000000008</v>
      </c>
      <c r="Y12" s="201"/>
      <c r="Z12" s="102">
        <f t="shared" si="1"/>
        <v>0</v>
      </c>
      <c r="AA12" s="197"/>
      <c r="AB12" s="3"/>
    </row>
    <row r="13" spans="1:28" ht="60" customHeight="1">
      <c r="A13" s="184">
        <v>7</v>
      </c>
      <c r="B13" s="217" t="s">
        <v>764</v>
      </c>
      <c r="C13" s="220" t="s">
        <v>771</v>
      </c>
      <c r="D13" s="186">
        <f>Purnea!A22</f>
        <v>7</v>
      </c>
      <c r="E13" s="184">
        <f>Purnea!E23</f>
        <v>15</v>
      </c>
      <c r="F13" s="194">
        <f>Purnea!H23</f>
        <v>4054.44</v>
      </c>
      <c r="G13" s="184">
        <f>D13-(1)</f>
        <v>6</v>
      </c>
      <c r="H13" s="186">
        <f>E13-(Purnea!E22)</f>
        <v>14</v>
      </c>
      <c r="I13" s="192">
        <f>Purnea!H11+Purnea!H14+Purnea!H16+Purnea!H8</f>
        <v>2703.45</v>
      </c>
      <c r="J13" s="6"/>
      <c r="K13" s="195">
        <f>Purnea!L23</f>
        <v>2</v>
      </c>
      <c r="L13" s="195">
        <f>Purnea!M23</f>
        <v>3</v>
      </c>
      <c r="M13" s="195">
        <f>Purnea!N23</f>
        <v>1</v>
      </c>
      <c r="N13" s="195">
        <f>Purnea!O23</f>
        <v>1</v>
      </c>
      <c r="O13" s="195">
        <f>Purnea!P23</f>
        <v>3</v>
      </c>
      <c r="P13" s="195">
        <f>Purnea!Q23</f>
        <v>2</v>
      </c>
      <c r="Q13" s="195">
        <f>Purnea!R23</f>
        <v>1</v>
      </c>
      <c r="R13" s="195">
        <f>Purnea!S23</f>
        <v>0</v>
      </c>
      <c r="S13" s="195">
        <f>Purnea!T23</f>
        <v>0</v>
      </c>
      <c r="T13" s="195">
        <f>Purnea!U23</f>
        <v>0</v>
      </c>
      <c r="U13" s="199">
        <f>Purnea!K23</f>
        <v>1</v>
      </c>
      <c r="V13" s="199">
        <f t="shared" si="3"/>
        <v>13</v>
      </c>
      <c r="W13" s="199">
        <f>Purnea!V23</f>
        <v>0</v>
      </c>
      <c r="X13" s="202">
        <f>Purnea!W23</f>
        <v>674.85</v>
      </c>
      <c r="Y13" s="201"/>
      <c r="Z13" s="102">
        <f t="shared" si="1"/>
        <v>0</v>
      </c>
      <c r="AA13" s="197"/>
      <c r="AB13" s="3"/>
    </row>
    <row r="14" spans="1:28" ht="60" customHeight="1">
      <c r="A14" s="190">
        <v>8</v>
      </c>
      <c r="B14" s="216" t="s">
        <v>833</v>
      </c>
      <c r="C14" s="218" t="s">
        <v>772</v>
      </c>
      <c r="D14" s="5">
        <f>'Tirhut (East)'!A26</f>
        <v>7</v>
      </c>
      <c r="E14" s="190">
        <f>'Tirhut (East)'!E29</f>
        <v>21</v>
      </c>
      <c r="F14" s="5">
        <f>'Tirhut (East)'!H29</f>
        <v>5677.7899999999991</v>
      </c>
      <c r="G14" s="190">
        <f t="shared" ref="G14:I15" si="5">D14</f>
        <v>7</v>
      </c>
      <c r="H14" s="226">
        <f t="shared" si="5"/>
        <v>21</v>
      </c>
      <c r="I14" s="227">
        <f t="shared" si="5"/>
        <v>5677.7899999999991</v>
      </c>
      <c r="J14" s="190"/>
      <c r="K14" s="228">
        <f>'Tirhut (East)'!L29</f>
        <v>0</v>
      </c>
      <c r="L14" s="228">
        <f>'Tirhut (East)'!M29</f>
        <v>2</v>
      </c>
      <c r="M14" s="228">
        <f>'Tirhut (East)'!N29</f>
        <v>0</v>
      </c>
      <c r="N14" s="228">
        <f>'Tirhut (East)'!O29</f>
        <v>0</v>
      </c>
      <c r="O14" s="228">
        <f>'Tirhut (East)'!P29</f>
        <v>1</v>
      </c>
      <c r="P14" s="228">
        <f>'Tirhut (East)'!Q29</f>
        <v>0</v>
      </c>
      <c r="Q14" s="228">
        <f>'Tirhut (East)'!R29</f>
        <v>3</v>
      </c>
      <c r="R14" s="228">
        <f>'Tirhut (East)'!S29</f>
        <v>0</v>
      </c>
      <c r="S14" s="228">
        <f>'Tirhut (East)'!T29</f>
        <v>0</v>
      </c>
      <c r="T14" s="228">
        <f>'Tirhut (East)'!U29</f>
        <v>6</v>
      </c>
      <c r="U14" s="214">
        <f>'Tirhut (East)'!I29</f>
        <v>9</v>
      </c>
      <c r="V14" s="214">
        <f t="shared" si="3"/>
        <v>12</v>
      </c>
      <c r="W14" s="214">
        <f>'Tirhut (East)'!V29</f>
        <v>0</v>
      </c>
      <c r="X14" s="214">
        <f>'Tirhut (East)'!W29</f>
        <v>1686.07</v>
      </c>
      <c r="Y14" s="215"/>
      <c r="Z14" s="102">
        <f t="shared" si="1"/>
        <v>0</v>
      </c>
      <c r="AA14" s="258"/>
      <c r="AB14" s="3"/>
    </row>
    <row r="15" spans="1:28" ht="60" customHeight="1">
      <c r="A15" s="185">
        <v>9</v>
      </c>
      <c r="B15" s="216" t="s">
        <v>834</v>
      </c>
      <c r="C15" s="240" t="s">
        <v>860</v>
      </c>
      <c r="D15" s="187">
        <f>'Tirhut (West)'!A43</f>
        <v>15</v>
      </c>
      <c r="E15" s="185">
        <f>'Tirhut (West)'!E45</f>
        <v>37</v>
      </c>
      <c r="F15" s="187">
        <f>'Tirhut (West)'!H45</f>
        <v>10210.359999999999</v>
      </c>
      <c r="G15" s="185">
        <f t="shared" si="5"/>
        <v>15</v>
      </c>
      <c r="H15" s="191">
        <f t="shared" si="5"/>
        <v>37</v>
      </c>
      <c r="I15" s="193">
        <f t="shared" si="5"/>
        <v>10210.359999999999</v>
      </c>
      <c r="J15" s="185"/>
      <c r="K15" s="229">
        <f>'Tirhut (West)'!L45</f>
        <v>1</v>
      </c>
      <c r="L15" s="229">
        <f>'Tirhut (West)'!M45</f>
        <v>5</v>
      </c>
      <c r="M15" s="229">
        <f>'Tirhut (West)'!N45</f>
        <v>0</v>
      </c>
      <c r="N15" s="229">
        <f>'Tirhut (West)'!O45</f>
        <v>0</v>
      </c>
      <c r="O15" s="229">
        <f>'Tirhut (West)'!P45</f>
        <v>7</v>
      </c>
      <c r="P15" s="229">
        <f>'Tirhut (West)'!Q45</f>
        <v>3</v>
      </c>
      <c r="Q15" s="229">
        <f>'Tirhut (West)'!R45</f>
        <v>3</v>
      </c>
      <c r="R15" s="229">
        <f>'Tirhut (West)'!S45</f>
        <v>0</v>
      </c>
      <c r="S15" s="229">
        <f>'Tirhut (West)'!T45</f>
        <v>0</v>
      </c>
      <c r="T15" s="229">
        <f>'Tirhut (West)'!U45</f>
        <v>6</v>
      </c>
      <c r="U15" s="189">
        <f>'Tirhut (West)'!I45</f>
        <v>12</v>
      </c>
      <c r="V15" s="214">
        <f t="shared" si="3"/>
        <v>25</v>
      </c>
      <c r="W15" s="189">
        <f>'Tirhut (West)'!V45</f>
        <v>0</v>
      </c>
      <c r="X15" s="189">
        <f>'Tirhut (West)'!W45</f>
        <v>2323.1699999999996</v>
      </c>
      <c r="Y15" s="230"/>
      <c r="Z15" s="102">
        <f t="shared" si="1"/>
        <v>0</v>
      </c>
      <c r="AA15" s="258"/>
      <c r="AB15" s="3"/>
    </row>
    <row r="16" spans="1:28" ht="35.25" customHeight="1">
      <c r="A16" s="248">
        <v>10</v>
      </c>
      <c r="B16" s="246" t="s">
        <v>765</v>
      </c>
      <c r="C16" s="244" t="s">
        <v>828</v>
      </c>
      <c r="D16" s="250">
        <f>Darbhanga!A42</f>
        <v>15</v>
      </c>
      <c r="E16" s="248">
        <f>Darbhanga!E45</f>
        <v>37</v>
      </c>
      <c r="F16" s="250">
        <f>Darbhanga!H45</f>
        <v>10256.450000000001</v>
      </c>
      <c r="G16" s="248">
        <f>D16-1</f>
        <v>14</v>
      </c>
      <c r="H16" s="252">
        <f>E16-3</f>
        <v>34</v>
      </c>
      <c r="I16" s="254">
        <f>F16-Darbhanga!H42</f>
        <v>9414.7800000000007</v>
      </c>
      <c r="J16" s="6"/>
      <c r="K16" s="248">
        <f>Darbhanga!L45</f>
        <v>3</v>
      </c>
      <c r="L16" s="248">
        <f>Darbhanga!M45</f>
        <v>6</v>
      </c>
      <c r="M16" s="248">
        <f>Darbhanga!N45</f>
        <v>4</v>
      </c>
      <c r="N16" s="248">
        <f>Darbhanga!O45</f>
        <v>4</v>
      </c>
      <c r="O16" s="248">
        <f>Darbhanga!P45</f>
        <v>1</v>
      </c>
      <c r="P16" s="248">
        <f>Darbhanga!Q45</f>
        <v>1</v>
      </c>
      <c r="Q16" s="248">
        <f>Darbhanga!R45</f>
        <v>3</v>
      </c>
      <c r="R16" s="248">
        <f>Darbhanga!S45</f>
        <v>0</v>
      </c>
      <c r="S16" s="248">
        <f>Darbhanga!T45</f>
        <v>2</v>
      </c>
      <c r="T16" s="248">
        <f>Darbhanga!U45</f>
        <v>5</v>
      </c>
      <c r="U16" s="256">
        <f>Darbhanga!I45</f>
        <v>5</v>
      </c>
      <c r="V16" s="256">
        <f t="shared" si="3"/>
        <v>29</v>
      </c>
      <c r="W16" s="256">
        <f>Darbhanga!V45</f>
        <v>0</v>
      </c>
      <c r="X16" s="259">
        <f>Darbhanga!W45</f>
        <v>2501.35</v>
      </c>
      <c r="Y16" s="261"/>
      <c r="Z16" s="102">
        <f t="shared" si="1"/>
        <v>0</v>
      </c>
      <c r="AA16" s="258"/>
      <c r="AB16" s="3"/>
    </row>
    <row r="17" spans="1:28" ht="45.75" customHeight="1">
      <c r="A17" s="249"/>
      <c r="B17" s="247"/>
      <c r="C17" s="245"/>
      <c r="D17" s="251"/>
      <c r="E17" s="249"/>
      <c r="F17" s="251"/>
      <c r="G17" s="249"/>
      <c r="H17" s="253"/>
      <c r="I17" s="255"/>
      <c r="J17" s="6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57"/>
      <c r="V17" s="257"/>
      <c r="W17" s="257"/>
      <c r="X17" s="260"/>
      <c r="Y17" s="262"/>
      <c r="Z17" s="102">
        <f t="shared" si="1"/>
        <v>0</v>
      </c>
      <c r="AA17" s="258"/>
      <c r="AB17" s="3"/>
    </row>
    <row r="18" spans="1:28" ht="36" customHeight="1">
      <c r="A18" s="248">
        <v>11</v>
      </c>
      <c r="B18" s="246" t="s">
        <v>766</v>
      </c>
      <c r="C18" s="244" t="s">
        <v>859</v>
      </c>
      <c r="D18" s="250">
        <f>Saran!A16</f>
        <v>5</v>
      </c>
      <c r="E18" s="248">
        <f>Saran!E17</f>
        <v>9</v>
      </c>
      <c r="F18" s="250">
        <f>Saran!H17</f>
        <v>2368.9700000000003</v>
      </c>
      <c r="G18" s="248">
        <f>D18-1</f>
        <v>4</v>
      </c>
      <c r="H18" s="252">
        <f>E18-3</f>
        <v>6</v>
      </c>
      <c r="I18" s="248">
        <f>Saran!H11+Saran!H12+Saran!H14+Saran!H16</f>
        <v>1587.01</v>
      </c>
      <c r="J18" s="6"/>
      <c r="K18" s="248">
        <f>Saran!L17</f>
        <v>0</v>
      </c>
      <c r="L18" s="248">
        <f>Saran!M17</f>
        <v>0</v>
      </c>
      <c r="M18" s="248">
        <f>Saran!N17</f>
        <v>0</v>
      </c>
      <c r="N18" s="248">
        <f>Saran!O17</f>
        <v>0</v>
      </c>
      <c r="O18" s="248">
        <f>Saran!P17</f>
        <v>0</v>
      </c>
      <c r="P18" s="248">
        <f>Saran!Q17</f>
        <v>0</v>
      </c>
      <c r="Q18" s="248">
        <f>Saran!R17</f>
        <v>2</v>
      </c>
      <c r="R18" s="248">
        <f>Saran!S17</f>
        <v>0</v>
      </c>
      <c r="S18" s="248">
        <f>Saran!T17</f>
        <v>0</v>
      </c>
      <c r="T18" s="248">
        <f>Saran!U17</f>
        <v>1</v>
      </c>
      <c r="U18" s="256">
        <f>Saran!I17</f>
        <v>1</v>
      </c>
      <c r="V18" s="256">
        <f>K18+L18+M18+N18+O18+R18+S18+T18+P18+Q18</f>
        <v>3</v>
      </c>
      <c r="W18" s="256">
        <f>Saran!V17</f>
        <v>2</v>
      </c>
      <c r="X18" s="259">
        <f>Saran!W17</f>
        <v>961.27</v>
      </c>
      <c r="Y18" s="263"/>
      <c r="Z18" s="102">
        <f t="shared" si="1"/>
        <v>0</v>
      </c>
      <c r="AA18" s="258"/>
      <c r="AB18" s="3"/>
    </row>
    <row r="19" spans="1:28" ht="44.25" customHeight="1">
      <c r="A19" s="249"/>
      <c r="B19" s="247"/>
      <c r="C19" s="245"/>
      <c r="D19" s="251"/>
      <c r="E19" s="249"/>
      <c r="F19" s="251"/>
      <c r="G19" s="249"/>
      <c r="H19" s="253"/>
      <c r="I19" s="249"/>
      <c r="J19" s="6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57"/>
      <c r="V19" s="257"/>
      <c r="W19" s="257"/>
      <c r="X19" s="260"/>
      <c r="Y19" s="264"/>
      <c r="Z19" s="102">
        <f t="shared" si="1"/>
        <v>0</v>
      </c>
      <c r="AA19" s="258"/>
      <c r="AB19" s="3"/>
    </row>
    <row r="20" spans="1:28">
      <c r="A20" s="265" t="s">
        <v>776</v>
      </c>
      <c r="B20" s="266"/>
      <c r="C20" s="266"/>
      <c r="D20" s="8">
        <f>SUM(D7:D19)</f>
        <v>109</v>
      </c>
      <c r="E20" s="231">
        <f t="shared" ref="E20:X20" si="6">SUM(E7:E19)</f>
        <v>255</v>
      </c>
      <c r="F20" s="231">
        <f t="shared" si="6"/>
        <v>66813.246666666673</v>
      </c>
      <c r="G20" s="231">
        <f t="shared" si="6"/>
        <v>105</v>
      </c>
      <c r="H20" s="231">
        <f t="shared" si="6"/>
        <v>246</v>
      </c>
      <c r="I20" s="231">
        <f t="shared" si="6"/>
        <v>63356.14666666666</v>
      </c>
      <c r="J20" s="231">
        <f t="shared" si="6"/>
        <v>0</v>
      </c>
      <c r="K20" s="231">
        <f t="shared" si="6"/>
        <v>8</v>
      </c>
      <c r="L20" s="231">
        <f t="shared" si="6"/>
        <v>32</v>
      </c>
      <c r="M20" s="231">
        <f t="shared" si="6"/>
        <v>12</v>
      </c>
      <c r="N20" s="231">
        <f t="shared" si="6"/>
        <v>7</v>
      </c>
      <c r="O20" s="231">
        <f t="shared" si="6"/>
        <v>29</v>
      </c>
      <c r="P20" s="231">
        <f t="shared" si="6"/>
        <v>8</v>
      </c>
      <c r="Q20" s="231">
        <f t="shared" si="6"/>
        <v>31</v>
      </c>
      <c r="R20" s="231">
        <f t="shared" si="6"/>
        <v>1</v>
      </c>
      <c r="S20" s="231">
        <f t="shared" si="6"/>
        <v>7</v>
      </c>
      <c r="T20" s="231">
        <f t="shared" si="6"/>
        <v>39</v>
      </c>
      <c r="U20" s="231">
        <f t="shared" si="6"/>
        <v>65</v>
      </c>
      <c r="V20" s="231">
        <f t="shared" si="6"/>
        <v>174</v>
      </c>
      <c r="W20" s="231">
        <f t="shared" si="6"/>
        <v>7</v>
      </c>
      <c r="X20" s="231">
        <f t="shared" si="6"/>
        <v>18961.62688</v>
      </c>
      <c r="Y20" s="9"/>
      <c r="Z20" s="102">
        <f t="shared" si="1"/>
        <v>0</v>
      </c>
      <c r="AA20" s="13"/>
    </row>
    <row r="26" spans="1:28">
      <c r="I26" t="s">
        <v>782</v>
      </c>
    </row>
  </sheetData>
  <mergeCells count="81"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  <mergeCell ref="U4:W4"/>
    <mergeCell ref="X4:X6"/>
    <mergeCell ref="Y4:Y6"/>
    <mergeCell ref="K5:K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I18:I19"/>
    <mergeCell ref="A20:C20"/>
    <mergeCell ref="A18:A19"/>
    <mergeCell ref="B18:B19"/>
    <mergeCell ref="V18:V19"/>
    <mergeCell ref="G18:G19"/>
    <mergeCell ref="H18:H19"/>
    <mergeCell ref="W18:W19"/>
    <mergeCell ref="P18:P19"/>
    <mergeCell ref="Q18:Q19"/>
    <mergeCell ref="C18:C19"/>
    <mergeCell ref="K18:K19"/>
    <mergeCell ref="L18:L19"/>
    <mergeCell ref="M18:M19"/>
    <mergeCell ref="N18:N19"/>
    <mergeCell ref="D18:D19"/>
    <mergeCell ref="O18:O19"/>
    <mergeCell ref="R18:R19"/>
    <mergeCell ref="S18:S19"/>
    <mergeCell ref="T18:T19"/>
    <mergeCell ref="U18:U19"/>
    <mergeCell ref="E18:E19"/>
    <mergeCell ref="F18:F19"/>
    <mergeCell ref="AA18:AA19"/>
    <mergeCell ref="X16:X17"/>
    <mergeCell ref="Y16:Y17"/>
    <mergeCell ref="X18:X19"/>
    <mergeCell ref="Y18:Y19"/>
    <mergeCell ref="V16:V17"/>
    <mergeCell ref="W16:W17"/>
    <mergeCell ref="AA14:AA15"/>
    <mergeCell ref="U16:U17"/>
    <mergeCell ref="T16:T17"/>
    <mergeCell ref="AA16:AA17"/>
    <mergeCell ref="S16:S17"/>
    <mergeCell ref="R16:R17"/>
    <mergeCell ref="Q16:Q17"/>
    <mergeCell ref="P16:P17"/>
    <mergeCell ref="O16:O17"/>
    <mergeCell ref="C16:C17"/>
    <mergeCell ref="B16:B17"/>
    <mergeCell ref="A16:A17"/>
    <mergeCell ref="N16:N17"/>
    <mergeCell ref="G16:G17"/>
    <mergeCell ref="F16:F17"/>
    <mergeCell ref="E16:E17"/>
    <mergeCell ref="D16:D17"/>
    <mergeCell ref="H16:H17"/>
    <mergeCell ref="I16:I17"/>
    <mergeCell ref="K16:K17"/>
    <mergeCell ref="L16:L17"/>
    <mergeCell ref="M16:M17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G13:I13 G9: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2.75"/>
  <cols>
    <col min="1" max="1" width="3.85546875" style="117" bestFit="1" customWidth="1"/>
    <col min="2" max="2" width="11.5703125" style="128" customWidth="1"/>
    <col min="3" max="3" width="14.28515625" style="117" bestFit="1" customWidth="1"/>
    <col min="4" max="4" width="14.42578125" style="117" customWidth="1"/>
    <col min="5" max="5" width="4.7109375" style="117" customWidth="1"/>
    <col min="6" max="6" width="27.140625" style="117" bestFit="1" customWidth="1"/>
    <col min="7" max="7" width="15.140625" style="129" customWidth="1"/>
    <col min="8" max="8" width="11.42578125" style="117" customWidth="1"/>
    <col min="9" max="9" width="4.5703125" style="128" hidden="1" customWidth="1"/>
    <col min="10" max="10" width="13.28515625" style="117" customWidth="1"/>
    <col min="11" max="11" width="13.7109375" style="117" customWidth="1"/>
    <col min="12" max="22" width="6.7109375" style="117" customWidth="1"/>
    <col min="23" max="23" width="10.28515625" style="117" customWidth="1"/>
    <col min="24" max="24" width="16.28515625" style="117" customWidth="1"/>
    <col min="25" max="16384" width="9.140625" style="117"/>
  </cols>
  <sheetData>
    <row r="1" spans="1:24">
      <c r="A1" s="409" t="s">
        <v>19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1"/>
    </row>
    <row r="2" spans="1:24">
      <c r="A2" s="412" t="str">
        <f>'Patna (East)'!A2</f>
        <v>Progress Report for the construction of Model School (2010-11)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4"/>
    </row>
    <row r="3" spans="1:24">
      <c r="A3" s="415" t="s">
        <v>836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6" t="str">
        <f>Summary!X3</f>
        <v>Date:-30.11.2014</v>
      </c>
      <c r="X3" s="417"/>
    </row>
    <row r="4" spans="1:24" ht="20.25" customHeight="1">
      <c r="A4" s="418" t="s">
        <v>775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20"/>
    </row>
    <row r="5" spans="1:24" s="116" customFormat="1" ht="20.25" customHeight="1">
      <c r="A5" s="40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92" t="s">
        <v>5</v>
      </c>
      <c r="H5" s="338" t="s">
        <v>759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8" t="s">
        <v>20</v>
      </c>
      <c r="X5" s="421" t="s">
        <v>14</v>
      </c>
    </row>
    <row r="6" spans="1:24" s="116" customFormat="1" ht="37.5" customHeight="1">
      <c r="A6" s="408"/>
      <c r="B6" s="338"/>
      <c r="C6" s="338"/>
      <c r="D6" s="338"/>
      <c r="E6" s="338"/>
      <c r="F6" s="338"/>
      <c r="G6" s="407"/>
      <c r="H6" s="338"/>
      <c r="I6" s="338" t="s">
        <v>7</v>
      </c>
      <c r="J6" s="338" t="s">
        <v>725</v>
      </c>
      <c r="K6" s="338" t="s">
        <v>726</v>
      </c>
      <c r="L6" s="364" t="s">
        <v>15</v>
      </c>
      <c r="M6" s="360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60" t="s">
        <v>13</v>
      </c>
      <c r="V6" s="360" t="s">
        <v>8</v>
      </c>
      <c r="W6" s="338"/>
      <c r="X6" s="421"/>
    </row>
    <row r="7" spans="1:24" s="116" customFormat="1" ht="38.25" customHeight="1">
      <c r="A7" s="408"/>
      <c r="B7" s="338"/>
      <c r="C7" s="338"/>
      <c r="D7" s="338"/>
      <c r="E7" s="338"/>
      <c r="F7" s="338"/>
      <c r="G7" s="393"/>
      <c r="H7" s="338"/>
      <c r="I7" s="338"/>
      <c r="J7" s="338"/>
      <c r="K7" s="338"/>
      <c r="L7" s="364"/>
      <c r="M7" s="360"/>
      <c r="N7" s="338"/>
      <c r="O7" s="106" t="s">
        <v>11</v>
      </c>
      <c r="P7" s="106" t="s">
        <v>12</v>
      </c>
      <c r="Q7" s="106" t="s">
        <v>11</v>
      </c>
      <c r="R7" s="106" t="s">
        <v>12</v>
      </c>
      <c r="S7" s="106" t="s">
        <v>11</v>
      </c>
      <c r="T7" s="106" t="s">
        <v>12</v>
      </c>
      <c r="U7" s="360"/>
      <c r="V7" s="360"/>
      <c r="W7" s="338"/>
      <c r="X7" s="421"/>
    </row>
    <row r="8" spans="1:24" ht="27.75" customHeight="1">
      <c r="A8" s="428">
        <v>1</v>
      </c>
      <c r="B8" s="425" t="s">
        <v>654</v>
      </c>
      <c r="C8" s="16" t="s">
        <v>52</v>
      </c>
      <c r="D8" s="16" t="s">
        <v>634</v>
      </c>
      <c r="E8" s="17">
        <v>1</v>
      </c>
      <c r="F8" s="23" t="s">
        <v>635</v>
      </c>
      <c r="G8" s="333" t="s">
        <v>716</v>
      </c>
      <c r="H8" s="428">
        <v>536.19000000000005</v>
      </c>
      <c r="I8" s="118"/>
      <c r="J8" s="425"/>
      <c r="K8" s="425"/>
      <c r="L8" s="121"/>
      <c r="M8" s="121"/>
      <c r="N8" s="121"/>
      <c r="O8" s="121"/>
      <c r="P8" s="121"/>
      <c r="Q8" s="121"/>
      <c r="R8" s="121"/>
      <c r="S8" s="121"/>
      <c r="T8" s="121"/>
      <c r="U8" s="122">
        <v>1</v>
      </c>
      <c r="V8" s="120"/>
      <c r="W8" s="428">
        <v>319.82</v>
      </c>
      <c r="X8" s="32"/>
    </row>
    <row r="9" spans="1:24" ht="28.5" customHeight="1">
      <c r="A9" s="430"/>
      <c r="B9" s="427"/>
      <c r="C9" s="16" t="s">
        <v>52</v>
      </c>
      <c r="D9" s="16" t="s">
        <v>636</v>
      </c>
      <c r="E9" s="17">
        <v>2</v>
      </c>
      <c r="F9" s="19" t="s">
        <v>637</v>
      </c>
      <c r="G9" s="335"/>
      <c r="H9" s="430"/>
      <c r="I9" s="118"/>
      <c r="J9" s="427"/>
      <c r="K9" s="427"/>
      <c r="L9" s="121"/>
      <c r="M9" s="121"/>
      <c r="N9" s="121"/>
      <c r="O9" s="121"/>
      <c r="P9" s="121"/>
      <c r="Q9" s="121"/>
      <c r="R9" s="121"/>
      <c r="S9" s="121"/>
      <c r="T9" s="121"/>
      <c r="U9" s="122">
        <v>1</v>
      </c>
      <c r="V9" s="120"/>
      <c r="W9" s="430"/>
      <c r="X9" s="32"/>
    </row>
    <row r="10" spans="1:24" ht="27.75" customHeight="1">
      <c r="A10" s="428">
        <v>2</v>
      </c>
      <c r="B10" s="425" t="s">
        <v>655</v>
      </c>
      <c r="C10" s="16" t="s">
        <v>52</v>
      </c>
      <c r="D10" s="16" t="s">
        <v>638</v>
      </c>
      <c r="E10" s="17">
        <v>1</v>
      </c>
      <c r="F10" s="19" t="s">
        <v>639</v>
      </c>
      <c r="G10" s="333" t="s">
        <v>711</v>
      </c>
      <c r="H10" s="428">
        <v>542.58000000000004</v>
      </c>
      <c r="I10" s="118"/>
      <c r="J10" s="425"/>
      <c r="K10" s="425"/>
      <c r="L10" s="121"/>
      <c r="M10" s="121"/>
      <c r="N10" s="121"/>
      <c r="O10" s="121"/>
      <c r="P10" s="122">
        <v>1</v>
      </c>
      <c r="Q10" s="120"/>
      <c r="R10" s="120"/>
      <c r="S10" s="120"/>
      <c r="T10" s="120"/>
      <c r="U10" s="120"/>
      <c r="V10" s="120"/>
      <c r="W10" s="428">
        <v>155.12</v>
      </c>
      <c r="X10" s="32"/>
    </row>
    <row r="11" spans="1:24" ht="24.95" customHeight="1">
      <c r="A11" s="430"/>
      <c r="B11" s="427"/>
      <c r="C11" s="16" t="s">
        <v>52</v>
      </c>
      <c r="D11" s="16" t="s">
        <v>640</v>
      </c>
      <c r="E11" s="17">
        <v>2</v>
      </c>
      <c r="F11" s="19" t="s">
        <v>641</v>
      </c>
      <c r="G11" s="335"/>
      <c r="H11" s="430"/>
      <c r="I11" s="118"/>
      <c r="J11" s="427"/>
      <c r="K11" s="427"/>
      <c r="L11" s="121"/>
      <c r="M11" s="121"/>
      <c r="N11" s="121"/>
      <c r="O11" s="121"/>
      <c r="P11" s="122">
        <v>1</v>
      </c>
      <c r="Q11" s="120"/>
      <c r="R11" s="120"/>
      <c r="S11" s="120"/>
      <c r="T11" s="120"/>
      <c r="U11" s="120"/>
      <c r="V11" s="120"/>
      <c r="W11" s="430"/>
      <c r="X11" s="32"/>
    </row>
    <row r="12" spans="1:24" ht="27.75" customHeight="1">
      <c r="A12" s="428">
        <v>3</v>
      </c>
      <c r="B12" s="425" t="s">
        <v>656</v>
      </c>
      <c r="C12" s="16" t="s">
        <v>52</v>
      </c>
      <c r="D12" s="16" t="s">
        <v>642</v>
      </c>
      <c r="E12" s="17">
        <v>1</v>
      </c>
      <c r="F12" s="19" t="s">
        <v>643</v>
      </c>
      <c r="G12" s="333" t="s">
        <v>822</v>
      </c>
      <c r="H12" s="428">
        <v>812.75</v>
      </c>
      <c r="I12" s="118"/>
      <c r="J12" s="425"/>
      <c r="K12" s="425"/>
      <c r="L12" s="121"/>
      <c r="M12" s="121"/>
      <c r="N12" s="121"/>
      <c r="O12" s="121"/>
      <c r="P12" s="121"/>
      <c r="Q12" s="122">
        <v>1</v>
      </c>
      <c r="R12" s="120"/>
      <c r="S12" s="120"/>
      <c r="T12" s="120"/>
      <c r="U12" s="120"/>
      <c r="V12" s="120"/>
      <c r="W12" s="428">
        <v>239.42</v>
      </c>
      <c r="X12" s="32"/>
    </row>
    <row r="13" spans="1:24" ht="24.95" customHeight="1">
      <c r="A13" s="429"/>
      <c r="B13" s="426"/>
      <c r="C13" s="16" t="s">
        <v>52</v>
      </c>
      <c r="D13" s="16" t="s">
        <v>644</v>
      </c>
      <c r="E13" s="17">
        <v>2</v>
      </c>
      <c r="F13" s="19" t="s">
        <v>645</v>
      </c>
      <c r="G13" s="334"/>
      <c r="H13" s="429"/>
      <c r="I13" s="118"/>
      <c r="J13" s="426"/>
      <c r="K13" s="426"/>
      <c r="L13" s="121"/>
      <c r="M13" s="121"/>
      <c r="N13" s="121"/>
      <c r="O13" s="121"/>
      <c r="P13" s="122">
        <v>1</v>
      </c>
      <c r="Q13" s="120"/>
      <c r="R13" s="120"/>
      <c r="S13" s="120"/>
      <c r="T13" s="120"/>
      <c r="U13" s="120"/>
      <c r="V13" s="120"/>
      <c r="W13" s="429"/>
      <c r="X13" s="32"/>
    </row>
    <row r="14" spans="1:24" ht="24.95" customHeight="1">
      <c r="A14" s="430"/>
      <c r="B14" s="427"/>
      <c r="C14" s="16" t="s">
        <v>52</v>
      </c>
      <c r="D14" s="16" t="s">
        <v>646</v>
      </c>
      <c r="E14" s="17">
        <v>3</v>
      </c>
      <c r="F14" s="19" t="s">
        <v>647</v>
      </c>
      <c r="G14" s="335"/>
      <c r="H14" s="430"/>
      <c r="I14" s="118"/>
      <c r="J14" s="427"/>
      <c r="K14" s="427"/>
      <c r="L14" s="121"/>
      <c r="M14" s="121"/>
      <c r="N14" s="121"/>
      <c r="O14" s="121"/>
      <c r="P14" s="121"/>
      <c r="Q14" s="122">
        <v>1</v>
      </c>
      <c r="R14" s="120"/>
      <c r="S14" s="120"/>
      <c r="T14" s="120"/>
      <c r="U14" s="120"/>
      <c r="V14" s="120"/>
      <c r="W14" s="430"/>
      <c r="X14" s="32"/>
    </row>
    <row r="15" spans="1:24" ht="24.95" customHeight="1">
      <c r="A15" s="428">
        <v>4</v>
      </c>
      <c r="B15" s="425" t="s">
        <v>657</v>
      </c>
      <c r="C15" s="16" t="s">
        <v>52</v>
      </c>
      <c r="D15" s="16" t="s">
        <v>648</v>
      </c>
      <c r="E15" s="17">
        <v>1</v>
      </c>
      <c r="F15" s="19" t="s">
        <v>649</v>
      </c>
      <c r="G15" s="333" t="s">
        <v>823</v>
      </c>
      <c r="H15" s="428">
        <v>852.91</v>
      </c>
      <c r="I15" s="118"/>
      <c r="J15" s="425"/>
      <c r="K15" s="425"/>
      <c r="L15" s="123">
        <v>1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428">
        <v>55.28</v>
      </c>
      <c r="X15" s="32"/>
    </row>
    <row r="16" spans="1:24" ht="24.95" customHeight="1">
      <c r="A16" s="429"/>
      <c r="B16" s="426"/>
      <c r="C16" s="16" t="s">
        <v>52</v>
      </c>
      <c r="D16" s="16" t="s">
        <v>650</v>
      </c>
      <c r="E16" s="17">
        <v>2</v>
      </c>
      <c r="F16" s="23" t="s">
        <v>651</v>
      </c>
      <c r="G16" s="334"/>
      <c r="H16" s="429"/>
      <c r="I16" s="118"/>
      <c r="J16" s="426"/>
      <c r="K16" s="426"/>
      <c r="L16" s="121"/>
      <c r="M16" s="123">
        <v>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429"/>
      <c r="X16" s="32"/>
    </row>
    <row r="17" spans="1:24" ht="24.95" customHeight="1">
      <c r="A17" s="430"/>
      <c r="B17" s="427"/>
      <c r="C17" s="16" t="s">
        <v>52</v>
      </c>
      <c r="D17" s="16" t="s">
        <v>652</v>
      </c>
      <c r="E17" s="17">
        <v>3</v>
      </c>
      <c r="F17" s="19" t="s">
        <v>653</v>
      </c>
      <c r="G17" s="335"/>
      <c r="H17" s="430"/>
      <c r="I17" s="118"/>
      <c r="J17" s="427"/>
      <c r="K17" s="427"/>
      <c r="L17" s="121"/>
      <c r="M17" s="123">
        <v>1</v>
      </c>
      <c r="N17" s="120"/>
      <c r="O17" s="120"/>
      <c r="P17" s="120"/>
      <c r="Q17" s="120"/>
      <c r="R17" s="120"/>
      <c r="S17" s="120"/>
      <c r="T17" s="120"/>
      <c r="U17" s="120"/>
      <c r="V17" s="120"/>
      <c r="W17" s="430"/>
      <c r="X17" s="32"/>
    </row>
    <row r="18" spans="1:24" ht="24.95" customHeight="1">
      <c r="A18" s="330">
        <v>5</v>
      </c>
      <c r="B18" s="432" t="s">
        <v>56</v>
      </c>
      <c r="C18" s="16" t="s">
        <v>52</v>
      </c>
      <c r="D18" s="16" t="s">
        <v>57</v>
      </c>
      <c r="E18" s="17">
        <v>1</v>
      </c>
      <c r="F18" s="23" t="s">
        <v>58</v>
      </c>
      <c r="G18" s="333" t="s">
        <v>881</v>
      </c>
      <c r="H18" s="330">
        <v>831.38</v>
      </c>
      <c r="I18" s="109">
        <v>1</v>
      </c>
      <c r="J18" s="425"/>
      <c r="K18" s="4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330"/>
      <c r="X18" s="23"/>
    </row>
    <row r="19" spans="1:24" ht="24.95" customHeight="1">
      <c r="A19" s="331"/>
      <c r="B19" s="440"/>
      <c r="C19" s="16" t="s">
        <v>52</v>
      </c>
      <c r="D19" s="16" t="s">
        <v>59</v>
      </c>
      <c r="E19" s="17">
        <v>2</v>
      </c>
      <c r="F19" s="23" t="s">
        <v>60</v>
      </c>
      <c r="G19" s="334"/>
      <c r="H19" s="331"/>
      <c r="I19" s="109">
        <v>1</v>
      </c>
      <c r="J19" s="426"/>
      <c r="K19" s="426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331"/>
      <c r="X19" s="23"/>
    </row>
    <row r="20" spans="1:24" ht="24.95" customHeight="1">
      <c r="A20" s="332"/>
      <c r="B20" s="433"/>
      <c r="C20" s="16" t="s">
        <v>52</v>
      </c>
      <c r="D20" s="16" t="s">
        <v>61</v>
      </c>
      <c r="E20" s="17">
        <v>3</v>
      </c>
      <c r="F20" s="19" t="s">
        <v>62</v>
      </c>
      <c r="G20" s="335"/>
      <c r="H20" s="332"/>
      <c r="I20" s="130">
        <v>1</v>
      </c>
      <c r="J20" s="427"/>
      <c r="K20" s="427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332"/>
      <c r="X20" s="23"/>
    </row>
    <row r="21" spans="1:24" ht="24.95" customHeight="1">
      <c r="A21" s="330">
        <v>6</v>
      </c>
      <c r="B21" s="432" t="s">
        <v>63</v>
      </c>
      <c r="C21" s="16" t="s">
        <v>52</v>
      </c>
      <c r="D21" s="16" t="s">
        <v>64</v>
      </c>
      <c r="E21" s="17">
        <v>1</v>
      </c>
      <c r="F21" s="19" t="s">
        <v>65</v>
      </c>
      <c r="G21" s="333" t="s">
        <v>682</v>
      </c>
      <c r="H21" s="330">
        <v>816.75</v>
      </c>
      <c r="I21" s="130"/>
      <c r="J21" s="330" t="s">
        <v>742</v>
      </c>
      <c r="K21" s="330" t="s">
        <v>727</v>
      </c>
      <c r="L21" s="121"/>
      <c r="M21" s="121"/>
      <c r="N21" s="121"/>
      <c r="O21" s="121"/>
      <c r="P21" s="121"/>
      <c r="Q21" s="122">
        <v>1</v>
      </c>
      <c r="R21" s="125"/>
      <c r="S21" s="125"/>
      <c r="T21" s="125"/>
      <c r="U21" s="125"/>
      <c r="V21" s="125"/>
      <c r="W21" s="330">
        <v>322.25</v>
      </c>
      <c r="X21" s="23" t="s">
        <v>852</v>
      </c>
    </row>
    <row r="22" spans="1:24" ht="24.95" customHeight="1">
      <c r="A22" s="331"/>
      <c r="B22" s="440"/>
      <c r="C22" s="16" t="s">
        <v>52</v>
      </c>
      <c r="D22" s="16" t="s">
        <v>66</v>
      </c>
      <c r="E22" s="17">
        <v>2</v>
      </c>
      <c r="F22" s="19" t="s">
        <v>67</v>
      </c>
      <c r="G22" s="334"/>
      <c r="H22" s="331"/>
      <c r="I22" s="130"/>
      <c r="J22" s="331"/>
      <c r="K22" s="331"/>
      <c r="L22" s="121"/>
      <c r="M22" s="121"/>
      <c r="N22" s="121"/>
      <c r="O22" s="121"/>
      <c r="P22" s="121"/>
      <c r="Q22" s="121"/>
      <c r="R22" s="122">
        <v>1</v>
      </c>
      <c r="S22" s="125"/>
      <c r="T22" s="125"/>
      <c r="U22" s="125"/>
      <c r="V22" s="125"/>
      <c r="W22" s="331"/>
      <c r="X22" s="23"/>
    </row>
    <row r="23" spans="1:24" ht="24.95" customHeight="1">
      <c r="A23" s="332"/>
      <c r="B23" s="433"/>
      <c r="C23" s="16" t="s">
        <v>52</v>
      </c>
      <c r="D23" s="16" t="s">
        <v>68</v>
      </c>
      <c r="E23" s="17">
        <v>3</v>
      </c>
      <c r="F23" s="19" t="s">
        <v>69</v>
      </c>
      <c r="G23" s="335"/>
      <c r="H23" s="332"/>
      <c r="I23" s="130"/>
      <c r="J23" s="332"/>
      <c r="K23" s="332"/>
      <c r="L23" s="121"/>
      <c r="M23" s="121"/>
      <c r="N23" s="121"/>
      <c r="O23" s="121"/>
      <c r="P23" s="122">
        <v>1</v>
      </c>
      <c r="Q23" s="125"/>
      <c r="R23" s="125"/>
      <c r="S23" s="125"/>
      <c r="T23" s="125"/>
      <c r="U23" s="125"/>
      <c r="V23" s="125"/>
      <c r="W23" s="332"/>
      <c r="X23" s="23"/>
    </row>
    <row r="24" spans="1:24" ht="24.95" customHeight="1">
      <c r="A24" s="330">
        <v>7</v>
      </c>
      <c r="B24" s="432" t="s">
        <v>70</v>
      </c>
      <c r="C24" s="16" t="s">
        <v>52</v>
      </c>
      <c r="D24" s="16" t="s">
        <v>71</v>
      </c>
      <c r="E24" s="17">
        <v>1</v>
      </c>
      <c r="F24" s="19" t="s">
        <v>72</v>
      </c>
      <c r="G24" s="333" t="s">
        <v>683</v>
      </c>
      <c r="H24" s="330">
        <v>815.2</v>
      </c>
      <c r="I24" s="130"/>
      <c r="J24" s="330" t="s">
        <v>741</v>
      </c>
      <c r="K24" s="330" t="s">
        <v>727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>
        <v>1</v>
      </c>
      <c r="V24" s="125"/>
      <c r="W24" s="330">
        <v>397.97</v>
      </c>
      <c r="X24" s="23"/>
    </row>
    <row r="25" spans="1:24" ht="24.95" customHeight="1">
      <c r="A25" s="331"/>
      <c r="B25" s="440"/>
      <c r="C25" s="16" t="s">
        <v>52</v>
      </c>
      <c r="D25" s="16" t="s">
        <v>73</v>
      </c>
      <c r="E25" s="17">
        <v>2</v>
      </c>
      <c r="F25" s="19" t="s">
        <v>74</v>
      </c>
      <c r="G25" s="334"/>
      <c r="H25" s="331"/>
      <c r="I25" s="130"/>
      <c r="J25" s="331"/>
      <c r="K25" s="331"/>
      <c r="L25" s="132"/>
      <c r="M25" s="132"/>
      <c r="N25" s="132"/>
      <c r="O25" s="132"/>
      <c r="P25" s="132"/>
      <c r="Q25" s="132"/>
      <c r="R25" s="132">
        <v>1</v>
      </c>
      <c r="S25" s="125"/>
      <c r="T25" s="125"/>
      <c r="U25" s="125"/>
      <c r="V25" s="125"/>
      <c r="W25" s="331"/>
      <c r="X25" s="23"/>
    </row>
    <row r="26" spans="1:24" ht="24.95" customHeight="1">
      <c r="A26" s="332"/>
      <c r="B26" s="433"/>
      <c r="C26" s="16" t="s">
        <v>52</v>
      </c>
      <c r="D26" s="16" t="s">
        <v>75</v>
      </c>
      <c r="E26" s="17">
        <v>3</v>
      </c>
      <c r="F26" s="19" t="s">
        <v>76</v>
      </c>
      <c r="G26" s="335"/>
      <c r="H26" s="332"/>
      <c r="I26" s="130"/>
      <c r="J26" s="332"/>
      <c r="K26" s="332"/>
      <c r="L26" s="132"/>
      <c r="M26" s="132"/>
      <c r="N26" s="132"/>
      <c r="O26" s="132"/>
      <c r="P26" s="132"/>
      <c r="Q26" s="132"/>
      <c r="R26" s="132"/>
      <c r="S26" s="132"/>
      <c r="T26" s="132"/>
      <c r="U26" s="132">
        <v>1</v>
      </c>
      <c r="V26" s="125"/>
      <c r="W26" s="332"/>
      <c r="X26" s="23" t="s">
        <v>853</v>
      </c>
    </row>
    <row r="27" spans="1:24" ht="24.95" customHeight="1">
      <c r="A27" s="330">
        <v>8</v>
      </c>
      <c r="B27" s="432" t="s">
        <v>77</v>
      </c>
      <c r="C27" s="16" t="s">
        <v>52</v>
      </c>
      <c r="D27" s="16" t="s">
        <v>78</v>
      </c>
      <c r="E27" s="17">
        <v>1</v>
      </c>
      <c r="F27" s="19" t="s">
        <v>79</v>
      </c>
      <c r="G27" s="333" t="s">
        <v>684</v>
      </c>
      <c r="H27" s="330">
        <v>540.44000000000005</v>
      </c>
      <c r="I27" s="109"/>
      <c r="J27" s="330" t="s">
        <v>738</v>
      </c>
      <c r="K27" s="330" t="s">
        <v>727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>
        <v>1</v>
      </c>
      <c r="V27" s="125"/>
      <c r="W27" s="330">
        <v>326.74</v>
      </c>
      <c r="X27" s="23"/>
    </row>
    <row r="28" spans="1:24" ht="24.95" customHeight="1">
      <c r="A28" s="332"/>
      <c r="B28" s="433"/>
      <c r="C28" s="16" t="s">
        <v>52</v>
      </c>
      <c r="D28" s="16" t="s">
        <v>80</v>
      </c>
      <c r="E28" s="17">
        <v>2</v>
      </c>
      <c r="F28" s="19" t="s">
        <v>81</v>
      </c>
      <c r="G28" s="335"/>
      <c r="H28" s="332"/>
      <c r="I28" s="109"/>
      <c r="J28" s="331"/>
      <c r="K28" s="331"/>
      <c r="L28" s="132"/>
      <c r="M28" s="132"/>
      <c r="N28" s="132"/>
      <c r="O28" s="132"/>
      <c r="P28" s="132"/>
      <c r="Q28" s="132"/>
      <c r="R28" s="132"/>
      <c r="S28" s="132"/>
      <c r="T28" s="132"/>
      <c r="U28" s="132">
        <v>1</v>
      </c>
      <c r="V28" s="125"/>
      <c r="W28" s="332"/>
      <c r="X28" s="23"/>
    </row>
    <row r="29" spans="1:24" ht="24.95" customHeight="1">
      <c r="A29" s="330">
        <v>9</v>
      </c>
      <c r="B29" s="432" t="s">
        <v>82</v>
      </c>
      <c r="C29" s="16" t="s">
        <v>52</v>
      </c>
      <c r="D29" s="16" t="s">
        <v>83</v>
      </c>
      <c r="E29" s="17">
        <v>1</v>
      </c>
      <c r="F29" s="23" t="s">
        <v>84</v>
      </c>
      <c r="G29" s="333" t="s">
        <v>685</v>
      </c>
      <c r="H29" s="330">
        <v>541.02</v>
      </c>
      <c r="I29" s="109"/>
      <c r="J29" s="425"/>
      <c r="K29" s="425"/>
      <c r="L29" s="132"/>
      <c r="M29" s="132"/>
      <c r="N29" s="132"/>
      <c r="O29" s="132"/>
      <c r="P29" s="132">
        <v>1</v>
      </c>
      <c r="Q29" s="125"/>
      <c r="R29" s="125"/>
      <c r="S29" s="125"/>
      <c r="T29" s="125"/>
      <c r="U29" s="125"/>
      <c r="V29" s="125"/>
      <c r="W29" s="330">
        <v>217.29</v>
      </c>
      <c r="X29" s="23"/>
    </row>
    <row r="30" spans="1:24" ht="24.95" customHeight="1">
      <c r="A30" s="332"/>
      <c r="B30" s="433"/>
      <c r="C30" s="16" t="s">
        <v>52</v>
      </c>
      <c r="D30" s="16" t="s">
        <v>85</v>
      </c>
      <c r="E30" s="17">
        <v>2</v>
      </c>
      <c r="F30" s="23" t="s">
        <v>86</v>
      </c>
      <c r="G30" s="335"/>
      <c r="H30" s="332"/>
      <c r="I30" s="109"/>
      <c r="J30" s="427"/>
      <c r="K30" s="427"/>
      <c r="L30" s="132"/>
      <c r="M30" s="132"/>
      <c r="N30" s="132"/>
      <c r="O30" s="132"/>
      <c r="P30" s="132">
        <v>1</v>
      </c>
      <c r="Q30" s="125"/>
      <c r="R30" s="125"/>
      <c r="S30" s="125"/>
      <c r="T30" s="125"/>
      <c r="U30" s="125"/>
      <c r="V30" s="125"/>
      <c r="W30" s="332"/>
      <c r="X30" s="23"/>
    </row>
    <row r="31" spans="1:24" ht="24.95" customHeight="1">
      <c r="A31" s="330">
        <v>10</v>
      </c>
      <c r="B31" s="432" t="s">
        <v>367</v>
      </c>
      <c r="C31" s="126" t="s">
        <v>53</v>
      </c>
      <c r="D31" s="15" t="s">
        <v>368</v>
      </c>
      <c r="E31" s="18">
        <v>1</v>
      </c>
      <c r="F31" s="19" t="s">
        <v>369</v>
      </c>
      <c r="G31" s="333" t="s">
        <v>878</v>
      </c>
      <c r="H31" s="330">
        <v>848.15</v>
      </c>
      <c r="I31" s="109">
        <v>1</v>
      </c>
      <c r="J31" s="425"/>
      <c r="K31" s="425"/>
      <c r="L31" s="131"/>
      <c r="M31" s="131"/>
      <c r="N31" s="131"/>
      <c r="O31" s="131"/>
      <c r="P31" s="125"/>
      <c r="Q31" s="125"/>
      <c r="R31" s="125"/>
      <c r="S31" s="125"/>
      <c r="T31" s="125"/>
      <c r="U31" s="125"/>
      <c r="V31" s="125"/>
      <c r="W31" s="330"/>
      <c r="X31" s="23"/>
    </row>
    <row r="32" spans="1:24" ht="24.95" customHeight="1">
      <c r="A32" s="331"/>
      <c r="B32" s="440"/>
      <c r="C32" s="126" t="s">
        <v>53</v>
      </c>
      <c r="D32" s="15" t="s">
        <v>370</v>
      </c>
      <c r="E32" s="18">
        <v>2</v>
      </c>
      <c r="F32" s="19" t="s">
        <v>371</v>
      </c>
      <c r="G32" s="334"/>
      <c r="H32" s="331"/>
      <c r="I32" s="109">
        <v>1</v>
      </c>
      <c r="J32" s="426"/>
      <c r="K32" s="426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331"/>
      <c r="X32" s="23"/>
    </row>
    <row r="33" spans="1:24" ht="24.95" customHeight="1">
      <c r="A33" s="332"/>
      <c r="B33" s="433"/>
      <c r="C33" s="126" t="s">
        <v>53</v>
      </c>
      <c r="D33" s="15" t="s">
        <v>372</v>
      </c>
      <c r="E33" s="18">
        <v>3</v>
      </c>
      <c r="F33" s="19" t="s">
        <v>373</v>
      </c>
      <c r="G33" s="335"/>
      <c r="H33" s="332"/>
      <c r="I33" s="109">
        <v>1</v>
      </c>
      <c r="J33" s="427"/>
      <c r="K33" s="427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332"/>
      <c r="X33" s="23"/>
    </row>
    <row r="34" spans="1:24" ht="24.95" customHeight="1">
      <c r="A34" s="330">
        <v>11</v>
      </c>
      <c r="B34" s="432" t="s">
        <v>374</v>
      </c>
      <c r="C34" s="126" t="s">
        <v>53</v>
      </c>
      <c r="D34" s="15" t="s">
        <v>375</v>
      </c>
      <c r="E34" s="18">
        <v>1</v>
      </c>
      <c r="F34" s="19" t="s">
        <v>376</v>
      </c>
      <c r="G34" s="333" t="s">
        <v>879</v>
      </c>
      <c r="H34" s="330">
        <v>546.98</v>
      </c>
      <c r="I34" s="109">
        <v>1</v>
      </c>
      <c r="J34" s="438"/>
      <c r="K34" s="438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330"/>
      <c r="X34" s="23"/>
    </row>
    <row r="35" spans="1:24" ht="30.75" customHeight="1">
      <c r="A35" s="332"/>
      <c r="B35" s="433"/>
      <c r="C35" s="126" t="s">
        <v>53</v>
      </c>
      <c r="D35" s="15" t="s">
        <v>377</v>
      </c>
      <c r="E35" s="18">
        <v>2</v>
      </c>
      <c r="F35" s="19" t="s">
        <v>378</v>
      </c>
      <c r="G35" s="335"/>
      <c r="H35" s="332"/>
      <c r="I35" s="109">
        <v>1</v>
      </c>
      <c r="J35" s="439"/>
      <c r="K35" s="439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332"/>
      <c r="X35" s="23"/>
    </row>
    <row r="36" spans="1:24" ht="28.5" customHeight="1">
      <c r="A36" s="436">
        <v>12</v>
      </c>
      <c r="B36" s="434" t="s">
        <v>379</v>
      </c>
      <c r="C36" s="126" t="s">
        <v>53</v>
      </c>
      <c r="D36" s="15" t="s">
        <v>380</v>
      </c>
      <c r="E36" s="18">
        <v>1</v>
      </c>
      <c r="F36" s="23" t="s">
        <v>381</v>
      </c>
      <c r="G36" s="435" t="s">
        <v>880</v>
      </c>
      <c r="H36" s="436">
        <v>831.48</v>
      </c>
      <c r="I36" s="109">
        <v>1</v>
      </c>
      <c r="J36" s="437"/>
      <c r="K36" s="437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436"/>
      <c r="X36" s="23"/>
    </row>
    <row r="37" spans="1:24" ht="24.95" customHeight="1">
      <c r="A37" s="436"/>
      <c r="B37" s="434"/>
      <c r="C37" s="126" t="s">
        <v>53</v>
      </c>
      <c r="D37" s="15" t="s">
        <v>382</v>
      </c>
      <c r="E37" s="18">
        <v>2</v>
      </c>
      <c r="F37" s="23" t="s">
        <v>383</v>
      </c>
      <c r="G37" s="435"/>
      <c r="H37" s="436"/>
      <c r="I37" s="109">
        <v>1</v>
      </c>
      <c r="J37" s="437"/>
      <c r="K37" s="437"/>
      <c r="L37" s="131"/>
      <c r="M37" s="131"/>
      <c r="N37" s="131"/>
      <c r="O37" s="125"/>
      <c r="P37" s="125"/>
      <c r="Q37" s="125"/>
      <c r="R37" s="125"/>
      <c r="S37" s="125"/>
      <c r="T37" s="125"/>
      <c r="U37" s="125"/>
      <c r="V37" s="125"/>
      <c r="W37" s="436"/>
      <c r="X37" s="23"/>
    </row>
    <row r="38" spans="1:24" ht="28.5" customHeight="1">
      <c r="A38" s="436"/>
      <c r="B38" s="434"/>
      <c r="C38" s="126" t="s">
        <v>53</v>
      </c>
      <c r="D38" s="15" t="s">
        <v>384</v>
      </c>
      <c r="E38" s="18">
        <v>3</v>
      </c>
      <c r="F38" s="19" t="s">
        <v>385</v>
      </c>
      <c r="G38" s="435"/>
      <c r="H38" s="436"/>
      <c r="I38" s="130">
        <v>1</v>
      </c>
      <c r="J38" s="437"/>
      <c r="K38" s="437"/>
      <c r="L38" s="131"/>
      <c r="M38" s="131"/>
      <c r="N38" s="131"/>
      <c r="O38" s="125"/>
      <c r="P38" s="125"/>
      <c r="Q38" s="125"/>
      <c r="R38" s="125"/>
      <c r="S38" s="125"/>
      <c r="T38" s="125"/>
      <c r="U38" s="125"/>
      <c r="V38" s="125"/>
      <c r="W38" s="436"/>
      <c r="X38" s="23"/>
    </row>
    <row r="39" spans="1:24" ht="29.25" customHeight="1">
      <c r="A39" s="330">
        <v>13</v>
      </c>
      <c r="B39" s="432" t="s">
        <v>386</v>
      </c>
      <c r="C39" s="126" t="s">
        <v>53</v>
      </c>
      <c r="D39" s="15" t="s">
        <v>387</v>
      </c>
      <c r="E39" s="18">
        <v>1</v>
      </c>
      <c r="F39" s="19" t="s">
        <v>388</v>
      </c>
      <c r="G39" s="333" t="s">
        <v>712</v>
      </c>
      <c r="H39" s="330">
        <v>559.74</v>
      </c>
      <c r="I39" s="130"/>
      <c r="J39" s="330" t="s">
        <v>736</v>
      </c>
      <c r="K39" s="330" t="s">
        <v>727</v>
      </c>
      <c r="L39" s="133"/>
      <c r="M39" s="133"/>
      <c r="N39" s="133"/>
      <c r="O39" s="133"/>
      <c r="P39" s="133"/>
      <c r="Q39" s="133"/>
      <c r="R39" s="133">
        <v>1</v>
      </c>
      <c r="S39" s="125"/>
      <c r="T39" s="125"/>
      <c r="U39" s="125"/>
      <c r="V39" s="125"/>
      <c r="W39" s="330">
        <v>137.01</v>
      </c>
    </row>
    <row r="40" spans="1:24" ht="28.5" customHeight="1">
      <c r="A40" s="332"/>
      <c r="B40" s="433"/>
      <c r="C40" s="126" t="s">
        <v>53</v>
      </c>
      <c r="D40" s="15" t="s">
        <v>389</v>
      </c>
      <c r="E40" s="18">
        <v>2</v>
      </c>
      <c r="F40" s="19" t="s">
        <v>390</v>
      </c>
      <c r="G40" s="335"/>
      <c r="H40" s="332"/>
      <c r="I40" s="130">
        <v>1</v>
      </c>
      <c r="J40" s="332"/>
      <c r="K40" s="332"/>
      <c r="L40" s="12"/>
      <c r="M40" s="12"/>
      <c r="N40" s="12"/>
      <c r="O40" s="12"/>
      <c r="P40" s="12"/>
      <c r="Q40" s="125"/>
      <c r="R40" s="125"/>
      <c r="S40" s="125"/>
      <c r="T40" s="125"/>
      <c r="U40" s="125"/>
      <c r="V40" s="125"/>
      <c r="W40" s="332"/>
      <c r="X40" s="23" t="s">
        <v>721</v>
      </c>
    </row>
    <row r="41" spans="1:24" ht="29.25" customHeight="1">
      <c r="A41" s="330">
        <v>14</v>
      </c>
      <c r="B41" s="432" t="s">
        <v>391</v>
      </c>
      <c r="C41" s="126" t="s">
        <v>53</v>
      </c>
      <c r="D41" s="15" t="s">
        <v>392</v>
      </c>
      <c r="E41" s="18">
        <v>1</v>
      </c>
      <c r="F41" s="23" t="s">
        <v>393</v>
      </c>
      <c r="G41" s="333" t="s">
        <v>713</v>
      </c>
      <c r="H41" s="330">
        <v>569.46</v>
      </c>
      <c r="I41" s="130"/>
      <c r="J41" s="425"/>
      <c r="K41" s="425"/>
      <c r="L41" s="133"/>
      <c r="M41" s="133">
        <v>1</v>
      </c>
      <c r="N41" s="131"/>
      <c r="O41" s="125"/>
      <c r="P41" s="125"/>
      <c r="Q41" s="125"/>
      <c r="R41" s="125"/>
      <c r="S41" s="125"/>
      <c r="T41" s="125"/>
      <c r="U41" s="125"/>
      <c r="V41" s="125"/>
      <c r="W41" s="330">
        <v>152.27000000000001</v>
      </c>
      <c r="X41" s="23"/>
    </row>
    <row r="42" spans="1:24" ht="24.95" customHeight="1">
      <c r="A42" s="332"/>
      <c r="B42" s="433"/>
      <c r="C42" s="126" t="s">
        <v>53</v>
      </c>
      <c r="D42" s="15" t="s">
        <v>38</v>
      </c>
      <c r="E42" s="18">
        <v>2</v>
      </c>
      <c r="F42" s="19" t="s">
        <v>394</v>
      </c>
      <c r="G42" s="335"/>
      <c r="H42" s="332"/>
      <c r="I42" s="130"/>
      <c r="J42" s="427"/>
      <c r="K42" s="427"/>
      <c r="L42" s="133"/>
      <c r="M42" s="133"/>
      <c r="N42" s="133"/>
      <c r="O42" s="133"/>
      <c r="P42" s="133">
        <v>1</v>
      </c>
      <c r="Q42" s="125"/>
      <c r="R42" s="125"/>
      <c r="S42" s="125"/>
      <c r="T42" s="125"/>
      <c r="U42" s="125"/>
      <c r="V42" s="125"/>
      <c r="W42" s="332"/>
      <c r="X42" s="23"/>
    </row>
    <row r="43" spans="1:24" ht="24.95" customHeight="1">
      <c r="A43" s="330">
        <v>15</v>
      </c>
      <c r="B43" s="432" t="s">
        <v>395</v>
      </c>
      <c r="C43" s="126" t="s">
        <v>53</v>
      </c>
      <c r="D43" s="15" t="s">
        <v>396</v>
      </c>
      <c r="E43" s="18">
        <v>1</v>
      </c>
      <c r="F43" s="23" t="s">
        <v>397</v>
      </c>
      <c r="G43" s="333" t="s">
        <v>757</v>
      </c>
      <c r="H43" s="330">
        <v>565.33000000000004</v>
      </c>
      <c r="I43" s="130"/>
      <c r="J43" s="425"/>
      <c r="K43" s="425"/>
      <c r="L43" s="133"/>
      <c r="M43" s="133">
        <v>1</v>
      </c>
      <c r="N43" s="131"/>
      <c r="O43" s="125"/>
      <c r="P43" s="125"/>
      <c r="Q43" s="125"/>
      <c r="R43" s="125"/>
      <c r="S43" s="125"/>
      <c r="T43" s="125"/>
      <c r="U43" s="125"/>
      <c r="V43" s="125"/>
      <c r="W43" s="330"/>
      <c r="X43" s="23"/>
    </row>
    <row r="44" spans="1:24" ht="24.95" customHeight="1">
      <c r="A44" s="332"/>
      <c r="B44" s="433"/>
      <c r="C44" s="126" t="s">
        <v>53</v>
      </c>
      <c r="D44" s="15" t="s">
        <v>398</v>
      </c>
      <c r="E44" s="18">
        <v>2</v>
      </c>
      <c r="F44" s="19" t="s">
        <v>399</v>
      </c>
      <c r="G44" s="335"/>
      <c r="H44" s="332"/>
      <c r="I44" s="130"/>
      <c r="J44" s="427"/>
      <c r="K44" s="427"/>
      <c r="L44" s="133"/>
      <c r="M44" s="133">
        <v>1</v>
      </c>
      <c r="N44" s="125"/>
      <c r="O44" s="125"/>
      <c r="P44" s="125"/>
      <c r="Q44" s="125"/>
      <c r="R44" s="125"/>
      <c r="S44" s="125"/>
      <c r="T44" s="125"/>
      <c r="U44" s="125"/>
      <c r="V44" s="125"/>
      <c r="W44" s="332"/>
      <c r="X44" s="23"/>
    </row>
    <row r="45" spans="1:24">
      <c r="A45" s="12"/>
      <c r="B45" s="109"/>
      <c r="C45" s="431" t="s">
        <v>21</v>
      </c>
      <c r="D45" s="431"/>
      <c r="E45" s="130">
        <f>E9+E11+E14+E17+E20+E23+E26+E28+E30+E33+E35+E38+E40+E42+E44</f>
        <v>37</v>
      </c>
      <c r="F45" s="12"/>
      <c r="G45" s="127"/>
      <c r="H45" s="109">
        <f>SUM(H8:H44)</f>
        <v>10210.359999999999</v>
      </c>
      <c r="I45" s="130">
        <f>SUM(I8:I44)</f>
        <v>12</v>
      </c>
      <c r="J45" s="12"/>
      <c r="K45" s="12"/>
      <c r="L45" s="170">
        <f>SUM(L8:L44)</f>
        <v>1</v>
      </c>
      <c r="M45" s="170">
        <f t="shared" ref="M45:W45" si="0">SUM(M8:M44)</f>
        <v>5</v>
      </c>
      <c r="N45" s="170">
        <f t="shared" si="0"/>
        <v>0</v>
      </c>
      <c r="O45" s="170">
        <f t="shared" si="0"/>
        <v>0</v>
      </c>
      <c r="P45" s="170">
        <f t="shared" si="0"/>
        <v>7</v>
      </c>
      <c r="Q45" s="170">
        <f t="shared" si="0"/>
        <v>3</v>
      </c>
      <c r="R45" s="170">
        <f t="shared" si="0"/>
        <v>3</v>
      </c>
      <c r="S45" s="170">
        <f t="shared" si="0"/>
        <v>0</v>
      </c>
      <c r="T45" s="170">
        <f t="shared" si="0"/>
        <v>0</v>
      </c>
      <c r="U45" s="170">
        <f>SUM(U8:U44)</f>
        <v>6</v>
      </c>
      <c r="V45" s="170">
        <f t="shared" si="0"/>
        <v>0</v>
      </c>
      <c r="W45" s="170">
        <f t="shared" si="0"/>
        <v>2323.1699999999996</v>
      </c>
      <c r="X45" s="12"/>
    </row>
  </sheetData>
  <mergeCells count="133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23" max="23" man="1"/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0" zoomScaleNormal="90" zoomScaleSheetLayoutView="70" workbookViewId="0">
      <pane xSplit="1" ySplit="7" topLeftCell="B2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42" customWidth="1"/>
    <col min="7" max="7" width="17.57031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52" t="s">
        <v>19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4"/>
    </row>
    <row r="2" spans="1:24" ht="15.75">
      <c r="A2" s="441" t="str">
        <f>'Patna (East)'!A2</f>
        <v>Progress Report for the construction of Model School (2010-11)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2"/>
    </row>
    <row r="3" spans="1:24" ht="15.75">
      <c r="A3" s="320" t="s">
        <v>781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3" t="str">
        <f>Summary!X3</f>
        <v>Date:-30.11.2014</v>
      </c>
      <c r="X3" s="458"/>
    </row>
    <row r="4" spans="1:24" ht="20.25" customHeight="1">
      <c r="A4" s="459" t="s">
        <v>866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460"/>
    </row>
    <row r="5" spans="1:24" ht="20.25" customHeight="1">
      <c r="A5" s="461" t="s">
        <v>0</v>
      </c>
      <c r="B5" s="306" t="s">
        <v>1</v>
      </c>
      <c r="C5" s="306" t="s">
        <v>2</v>
      </c>
      <c r="D5" s="306" t="s">
        <v>3</v>
      </c>
      <c r="E5" s="306" t="s">
        <v>0</v>
      </c>
      <c r="F5" s="306" t="s">
        <v>4</v>
      </c>
      <c r="G5" s="308" t="s">
        <v>5</v>
      </c>
      <c r="H5" s="306" t="s">
        <v>6</v>
      </c>
      <c r="I5" s="307" t="s">
        <v>16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6" t="s">
        <v>20</v>
      </c>
      <c r="X5" s="456" t="s">
        <v>14</v>
      </c>
    </row>
    <row r="6" spans="1:24" ht="37.5" customHeight="1">
      <c r="A6" s="461"/>
      <c r="B6" s="306"/>
      <c r="C6" s="306"/>
      <c r="D6" s="306"/>
      <c r="E6" s="306"/>
      <c r="F6" s="306"/>
      <c r="G6" s="309"/>
      <c r="H6" s="306"/>
      <c r="I6" s="306" t="s">
        <v>7</v>
      </c>
      <c r="J6" s="306" t="s">
        <v>725</v>
      </c>
      <c r="K6" s="306" t="s">
        <v>726</v>
      </c>
      <c r="L6" s="457" t="s">
        <v>15</v>
      </c>
      <c r="M6" s="455" t="s">
        <v>10</v>
      </c>
      <c r="N6" s="306" t="s">
        <v>9</v>
      </c>
      <c r="O6" s="306" t="s">
        <v>17</v>
      </c>
      <c r="P6" s="306"/>
      <c r="Q6" s="306" t="s">
        <v>18</v>
      </c>
      <c r="R6" s="306"/>
      <c r="S6" s="306" t="s">
        <v>55</v>
      </c>
      <c r="T6" s="306"/>
      <c r="U6" s="455" t="s">
        <v>13</v>
      </c>
      <c r="V6" s="455" t="s">
        <v>8</v>
      </c>
      <c r="W6" s="306"/>
      <c r="X6" s="456"/>
    </row>
    <row r="7" spans="1:24" ht="52.5" customHeight="1">
      <c r="A7" s="461"/>
      <c r="B7" s="306"/>
      <c r="C7" s="306"/>
      <c r="D7" s="306"/>
      <c r="E7" s="306"/>
      <c r="F7" s="306"/>
      <c r="G7" s="310"/>
      <c r="H7" s="306"/>
      <c r="I7" s="306"/>
      <c r="J7" s="306"/>
      <c r="K7" s="306"/>
      <c r="L7" s="457"/>
      <c r="M7" s="455"/>
      <c r="N7" s="306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455"/>
      <c r="V7" s="455"/>
      <c r="W7" s="306"/>
      <c r="X7" s="456"/>
    </row>
    <row r="8" spans="1:24" ht="45" customHeight="1">
      <c r="A8" s="465">
        <v>1</v>
      </c>
      <c r="B8" s="462" t="s">
        <v>662</v>
      </c>
      <c r="C8" s="56" t="s">
        <v>38</v>
      </c>
      <c r="D8" s="43" t="s">
        <v>579</v>
      </c>
      <c r="E8" s="44">
        <v>1</v>
      </c>
      <c r="F8" s="57" t="s">
        <v>580</v>
      </c>
      <c r="G8" s="443" t="s">
        <v>812</v>
      </c>
      <c r="H8" s="462">
        <v>555.54999999999995</v>
      </c>
      <c r="I8" s="103">
        <v>1</v>
      </c>
      <c r="J8" s="308"/>
      <c r="K8" s="308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2"/>
      <c r="X8" s="64"/>
    </row>
    <row r="9" spans="1:24" ht="45" customHeight="1">
      <c r="A9" s="466"/>
      <c r="B9" s="463"/>
      <c r="C9" s="56" t="s">
        <v>38</v>
      </c>
      <c r="D9" s="43" t="s">
        <v>581</v>
      </c>
      <c r="E9" s="44">
        <v>2</v>
      </c>
      <c r="F9" s="57" t="s">
        <v>582</v>
      </c>
      <c r="G9" s="445"/>
      <c r="H9" s="463"/>
      <c r="I9" s="103"/>
      <c r="J9" s="310"/>
      <c r="K9" s="310"/>
      <c r="L9" s="85"/>
      <c r="M9" s="232">
        <v>1</v>
      </c>
      <c r="N9" s="46"/>
      <c r="O9" s="46"/>
      <c r="P9" s="46"/>
      <c r="Q9" s="46"/>
      <c r="R9" s="46"/>
      <c r="S9" s="46"/>
      <c r="T9" s="46"/>
      <c r="U9" s="46"/>
      <c r="V9" s="46"/>
      <c r="W9" s="463"/>
      <c r="X9" s="64"/>
    </row>
    <row r="10" spans="1:24" ht="45" customHeight="1">
      <c r="A10" s="465">
        <v>2</v>
      </c>
      <c r="B10" s="462" t="s">
        <v>663</v>
      </c>
      <c r="C10" s="56" t="s">
        <v>38</v>
      </c>
      <c r="D10" s="43" t="s">
        <v>583</v>
      </c>
      <c r="E10" s="44">
        <v>1</v>
      </c>
      <c r="F10" s="57" t="s">
        <v>584</v>
      </c>
      <c r="G10" s="443" t="s">
        <v>813</v>
      </c>
      <c r="H10" s="462">
        <v>555.67999999999995</v>
      </c>
      <c r="I10" s="103"/>
      <c r="J10" s="308"/>
      <c r="K10" s="308"/>
      <c r="L10" s="85">
        <v>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2"/>
      <c r="X10" s="64"/>
    </row>
    <row r="11" spans="1:24" ht="45" customHeight="1">
      <c r="A11" s="466"/>
      <c r="B11" s="463"/>
      <c r="C11" s="56" t="s">
        <v>38</v>
      </c>
      <c r="D11" s="43" t="s">
        <v>585</v>
      </c>
      <c r="E11" s="44">
        <v>2</v>
      </c>
      <c r="F11" s="57" t="s">
        <v>586</v>
      </c>
      <c r="G11" s="445"/>
      <c r="H11" s="463"/>
      <c r="I11" s="103"/>
      <c r="J11" s="310"/>
      <c r="K11" s="310"/>
      <c r="L11" s="85">
        <v>1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3"/>
      <c r="X11" s="64"/>
    </row>
    <row r="12" spans="1:24" ht="45" customHeight="1">
      <c r="A12" s="465">
        <v>3</v>
      </c>
      <c r="B12" s="462" t="s">
        <v>664</v>
      </c>
      <c r="C12" s="56" t="s">
        <v>38</v>
      </c>
      <c r="D12" s="43" t="s">
        <v>587</v>
      </c>
      <c r="E12" s="44">
        <v>1</v>
      </c>
      <c r="F12" s="43" t="s">
        <v>588</v>
      </c>
      <c r="G12" s="443" t="s">
        <v>706</v>
      </c>
      <c r="H12" s="462">
        <v>838.72</v>
      </c>
      <c r="I12" s="103">
        <v>1</v>
      </c>
      <c r="J12" s="308"/>
      <c r="K12" s="308"/>
      <c r="L12" s="163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2">
        <v>194.37</v>
      </c>
      <c r="X12" s="174" t="s">
        <v>808</v>
      </c>
    </row>
    <row r="13" spans="1:24" ht="45" customHeight="1">
      <c r="A13" s="471"/>
      <c r="B13" s="464"/>
      <c r="C13" s="56" t="s">
        <v>38</v>
      </c>
      <c r="D13" s="43" t="s">
        <v>589</v>
      </c>
      <c r="E13" s="44">
        <v>2</v>
      </c>
      <c r="F13" s="43" t="s">
        <v>590</v>
      </c>
      <c r="G13" s="444"/>
      <c r="H13" s="464"/>
      <c r="I13" s="103"/>
      <c r="J13" s="309"/>
      <c r="K13" s="309"/>
      <c r="L13" s="85"/>
      <c r="M13" s="85"/>
      <c r="N13" s="85"/>
      <c r="O13" s="85"/>
      <c r="P13" s="85"/>
      <c r="Q13" s="85"/>
      <c r="R13" s="85"/>
      <c r="S13" s="85"/>
      <c r="T13" s="86">
        <v>1</v>
      </c>
      <c r="U13" s="46"/>
      <c r="V13" s="46"/>
      <c r="W13" s="464"/>
      <c r="X13" s="64"/>
    </row>
    <row r="14" spans="1:24" ht="45" customHeight="1">
      <c r="A14" s="466"/>
      <c r="B14" s="463"/>
      <c r="C14" s="56" t="s">
        <v>38</v>
      </c>
      <c r="D14" s="43" t="s">
        <v>591</v>
      </c>
      <c r="E14" s="44">
        <v>3</v>
      </c>
      <c r="F14" s="43" t="s">
        <v>592</v>
      </c>
      <c r="G14" s="445"/>
      <c r="H14" s="463"/>
      <c r="I14" s="103">
        <v>1</v>
      </c>
      <c r="J14" s="310"/>
      <c r="K14" s="310"/>
      <c r="L14" s="164"/>
      <c r="M14" s="165"/>
      <c r="N14" s="165"/>
      <c r="O14" s="165"/>
      <c r="P14" s="165"/>
      <c r="Q14" s="165"/>
      <c r="R14" s="46"/>
      <c r="S14" s="46"/>
      <c r="T14" s="46"/>
      <c r="U14" s="46"/>
      <c r="V14" s="46"/>
      <c r="W14" s="463"/>
      <c r="X14" s="174" t="s">
        <v>808</v>
      </c>
    </row>
    <row r="15" spans="1:24" ht="45" customHeight="1">
      <c r="A15" s="465">
        <v>4</v>
      </c>
      <c r="B15" s="462" t="s">
        <v>665</v>
      </c>
      <c r="C15" s="56" t="s">
        <v>38</v>
      </c>
      <c r="D15" s="43" t="s">
        <v>593</v>
      </c>
      <c r="E15" s="44">
        <v>1</v>
      </c>
      <c r="F15" s="43" t="s">
        <v>594</v>
      </c>
      <c r="G15" s="443" t="s">
        <v>814</v>
      </c>
      <c r="H15" s="462">
        <v>832.64</v>
      </c>
      <c r="I15" s="103"/>
      <c r="J15" s="308"/>
      <c r="K15" s="308"/>
      <c r="L15" s="85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2"/>
      <c r="X15" s="64"/>
    </row>
    <row r="16" spans="1:24" ht="45" customHeight="1">
      <c r="A16" s="471"/>
      <c r="B16" s="464"/>
      <c r="C16" s="56" t="s">
        <v>38</v>
      </c>
      <c r="D16" s="43" t="s">
        <v>595</v>
      </c>
      <c r="E16" s="44">
        <v>2</v>
      </c>
      <c r="F16" s="57" t="s">
        <v>596</v>
      </c>
      <c r="G16" s="444"/>
      <c r="H16" s="464"/>
      <c r="I16" s="103"/>
      <c r="J16" s="309"/>
      <c r="K16" s="309"/>
      <c r="L16" s="87"/>
      <c r="M16" s="85">
        <v>1</v>
      </c>
      <c r="N16" s="99"/>
      <c r="O16" s="46"/>
      <c r="P16" s="46"/>
      <c r="Q16" s="46"/>
      <c r="R16" s="46"/>
      <c r="S16" s="46"/>
      <c r="T16" s="46"/>
      <c r="U16" s="46"/>
      <c r="V16" s="46"/>
      <c r="W16" s="464"/>
      <c r="X16" s="239" t="s">
        <v>854</v>
      </c>
    </row>
    <row r="17" spans="1:24" ht="45" customHeight="1">
      <c r="A17" s="466"/>
      <c r="B17" s="463"/>
      <c r="C17" s="56" t="s">
        <v>38</v>
      </c>
      <c r="D17" s="43" t="s">
        <v>597</v>
      </c>
      <c r="E17" s="44">
        <v>3</v>
      </c>
      <c r="F17" s="57" t="s">
        <v>598</v>
      </c>
      <c r="G17" s="445"/>
      <c r="H17" s="463"/>
      <c r="I17" s="103"/>
      <c r="J17" s="310"/>
      <c r="K17" s="310"/>
      <c r="L17" s="87"/>
      <c r="M17" s="85">
        <v>1</v>
      </c>
      <c r="N17" s="99"/>
      <c r="O17" s="46"/>
      <c r="P17" s="46"/>
      <c r="Q17" s="46"/>
      <c r="R17" s="46"/>
      <c r="S17" s="46"/>
      <c r="T17" s="46"/>
      <c r="U17" s="46"/>
      <c r="V17" s="46"/>
      <c r="W17" s="463"/>
      <c r="X17" s="239" t="s">
        <v>855</v>
      </c>
    </row>
    <row r="18" spans="1:24" ht="45" customHeight="1">
      <c r="A18" s="465">
        <v>5</v>
      </c>
      <c r="B18" s="462" t="s">
        <v>666</v>
      </c>
      <c r="C18" s="56" t="s">
        <v>38</v>
      </c>
      <c r="D18" s="43" t="s">
        <v>599</v>
      </c>
      <c r="E18" s="44">
        <v>1</v>
      </c>
      <c r="F18" s="43" t="s">
        <v>600</v>
      </c>
      <c r="G18" s="443" t="s">
        <v>699</v>
      </c>
      <c r="H18" s="462">
        <v>851.54</v>
      </c>
      <c r="I18" s="103"/>
      <c r="J18" s="308"/>
      <c r="K18" s="308"/>
      <c r="L18" s="87"/>
      <c r="M18" s="87"/>
      <c r="N18" s="155">
        <v>1</v>
      </c>
      <c r="O18" s="46"/>
      <c r="P18" s="46"/>
      <c r="Q18" s="46"/>
      <c r="R18" s="46"/>
      <c r="S18" s="46"/>
      <c r="T18" s="46"/>
      <c r="U18" s="46"/>
      <c r="V18" s="46"/>
      <c r="W18" s="462">
        <v>139.97</v>
      </c>
      <c r="X18" s="239" t="s">
        <v>856</v>
      </c>
    </row>
    <row r="19" spans="1:24" ht="45" customHeight="1">
      <c r="A19" s="471"/>
      <c r="B19" s="464"/>
      <c r="C19" s="56" t="s">
        <v>38</v>
      </c>
      <c r="D19" s="43" t="s">
        <v>601</v>
      </c>
      <c r="E19" s="44">
        <v>2</v>
      </c>
      <c r="F19" s="43" t="s">
        <v>602</v>
      </c>
      <c r="G19" s="444"/>
      <c r="H19" s="464"/>
      <c r="I19" s="103"/>
      <c r="J19" s="309"/>
      <c r="K19" s="309"/>
      <c r="L19" s="87"/>
      <c r="M19" s="87"/>
      <c r="N19" s="155">
        <v>1</v>
      </c>
      <c r="O19" s="46"/>
      <c r="P19" s="46"/>
      <c r="Q19" s="46"/>
      <c r="R19" s="46"/>
      <c r="S19" s="46"/>
      <c r="T19" s="46"/>
      <c r="U19" s="46"/>
      <c r="V19" s="46"/>
      <c r="W19" s="464"/>
      <c r="X19" s="239" t="s">
        <v>857</v>
      </c>
    </row>
    <row r="20" spans="1:24" ht="45" customHeight="1">
      <c r="A20" s="466"/>
      <c r="B20" s="463"/>
      <c r="C20" s="56" t="s">
        <v>38</v>
      </c>
      <c r="D20" s="43" t="s">
        <v>603</v>
      </c>
      <c r="E20" s="44">
        <v>3</v>
      </c>
      <c r="F20" s="43" t="s">
        <v>604</v>
      </c>
      <c r="G20" s="445"/>
      <c r="H20" s="463"/>
      <c r="I20" s="103"/>
      <c r="J20" s="310"/>
      <c r="K20" s="310"/>
      <c r="L20" s="87"/>
      <c r="M20" s="87"/>
      <c r="N20" s="155">
        <v>1</v>
      </c>
      <c r="O20" s="1"/>
      <c r="P20" s="46"/>
      <c r="Q20" s="46"/>
      <c r="R20" s="46"/>
      <c r="S20" s="46"/>
      <c r="T20" s="46"/>
      <c r="U20" s="46"/>
      <c r="V20" s="46"/>
      <c r="W20" s="463"/>
      <c r="X20" s="239" t="s">
        <v>857</v>
      </c>
    </row>
    <row r="21" spans="1:24" ht="45" customHeight="1">
      <c r="A21" s="465">
        <v>6</v>
      </c>
      <c r="B21" s="462" t="s">
        <v>667</v>
      </c>
      <c r="C21" s="56" t="s">
        <v>38</v>
      </c>
      <c r="D21" s="43" t="s">
        <v>605</v>
      </c>
      <c r="E21" s="44">
        <v>1</v>
      </c>
      <c r="F21" s="43" t="s">
        <v>606</v>
      </c>
      <c r="G21" s="443" t="s">
        <v>699</v>
      </c>
      <c r="H21" s="462">
        <v>838.38</v>
      </c>
      <c r="I21" s="103">
        <v>1</v>
      </c>
      <c r="J21" s="308"/>
      <c r="K21" s="308"/>
      <c r="L21" s="164"/>
      <c r="M21" s="165"/>
      <c r="N21" s="165"/>
      <c r="O21" s="46"/>
      <c r="P21" s="46"/>
      <c r="Q21" s="46"/>
      <c r="R21" s="46"/>
      <c r="S21" s="46"/>
      <c r="T21" s="46"/>
      <c r="U21" s="46"/>
      <c r="V21" s="46"/>
      <c r="W21" s="462">
        <v>129.5</v>
      </c>
      <c r="X21" s="174" t="s">
        <v>809</v>
      </c>
    </row>
    <row r="22" spans="1:24" ht="45" customHeight="1">
      <c r="A22" s="471"/>
      <c r="B22" s="464"/>
      <c r="C22" s="56" t="s">
        <v>38</v>
      </c>
      <c r="D22" s="43" t="s">
        <v>607</v>
      </c>
      <c r="E22" s="44">
        <v>2</v>
      </c>
      <c r="F22" s="43" t="s">
        <v>608</v>
      </c>
      <c r="G22" s="444"/>
      <c r="H22" s="464"/>
      <c r="I22" s="103"/>
      <c r="J22" s="309"/>
      <c r="K22" s="309"/>
      <c r="L22" s="47"/>
      <c r="M22" s="47"/>
      <c r="N22" s="86">
        <v>1</v>
      </c>
      <c r="O22" s="46"/>
      <c r="P22" s="46"/>
      <c r="Q22" s="46"/>
      <c r="R22" s="46"/>
      <c r="S22" s="46"/>
      <c r="T22" s="46"/>
      <c r="U22" s="46"/>
      <c r="V22" s="46"/>
      <c r="W22" s="464"/>
      <c r="X22" s="64"/>
    </row>
    <row r="23" spans="1:24" ht="45" customHeight="1">
      <c r="A23" s="466"/>
      <c r="B23" s="463"/>
      <c r="C23" s="56" t="s">
        <v>38</v>
      </c>
      <c r="D23" s="43" t="s">
        <v>609</v>
      </c>
      <c r="E23" s="44">
        <v>3</v>
      </c>
      <c r="F23" s="43" t="s">
        <v>610</v>
      </c>
      <c r="G23" s="445"/>
      <c r="H23" s="463"/>
      <c r="I23" s="103"/>
      <c r="J23" s="310"/>
      <c r="K23" s="310"/>
      <c r="L23" s="47"/>
      <c r="M23" s="47"/>
      <c r="N23" s="47"/>
      <c r="O23" s="86">
        <v>1</v>
      </c>
      <c r="P23" s="46"/>
      <c r="Q23" s="46"/>
      <c r="R23" s="46"/>
      <c r="S23" s="46"/>
      <c r="T23" s="46"/>
      <c r="U23" s="46"/>
      <c r="V23" s="46"/>
      <c r="W23" s="463"/>
      <c r="X23" s="64"/>
    </row>
    <row r="24" spans="1:24" ht="45" customHeight="1">
      <c r="A24" s="465">
        <v>7</v>
      </c>
      <c r="B24" s="462" t="s">
        <v>668</v>
      </c>
      <c r="C24" s="56" t="s">
        <v>38</v>
      </c>
      <c r="D24" s="43" t="s">
        <v>611</v>
      </c>
      <c r="E24" s="44">
        <v>1</v>
      </c>
      <c r="F24" s="43" t="s">
        <v>612</v>
      </c>
      <c r="G24" s="443" t="s">
        <v>810</v>
      </c>
      <c r="H24" s="462">
        <v>579.64</v>
      </c>
      <c r="I24" s="103"/>
      <c r="J24" s="308"/>
      <c r="K24" s="308"/>
      <c r="L24" s="47"/>
      <c r="M24" s="86">
        <v>1</v>
      </c>
      <c r="N24" s="46"/>
      <c r="O24" s="46"/>
      <c r="P24" s="46"/>
      <c r="Q24" s="46"/>
      <c r="R24" s="46"/>
      <c r="S24" s="46"/>
      <c r="T24" s="46"/>
      <c r="U24" s="46"/>
      <c r="V24" s="46"/>
      <c r="W24" s="462"/>
      <c r="X24" s="64"/>
    </row>
    <row r="25" spans="1:24" ht="45" customHeight="1">
      <c r="A25" s="466"/>
      <c r="B25" s="463"/>
      <c r="C25" s="56" t="s">
        <v>38</v>
      </c>
      <c r="D25" s="43" t="s">
        <v>613</v>
      </c>
      <c r="E25" s="44">
        <v>2</v>
      </c>
      <c r="F25" s="43" t="s">
        <v>614</v>
      </c>
      <c r="G25" s="445"/>
      <c r="H25" s="463"/>
      <c r="I25" s="103"/>
      <c r="J25" s="310"/>
      <c r="K25" s="310"/>
      <c r="L25" s="85"/>
      <c r="M25" s="86">
        <v>1</v>
      </c>
      <c r="N25" s="46"/>
      <c r="O25" s="46"/>
      <c r="P25" s="46"/>
      <c r="Q25" s="46"/>
      <c r="R25" s="46"/>
      <c r="S25" s="46"/>
      <c r="T25" s="46"/>
      <c r="U25" s="46"/>
      <c r="V25" s="46"/>
      <c r="W25" s="463"/>
      <c r="X25" s="64"/>
    </row>
    <row r="26" spans="1:24" ht="45" customHeight="1">
      <c r="A26" s="468">
        <v>8</v>
      </c>
      <c r="B26" s="448" t="s">
        <v>423</v>
      </c>
      <c r="C26" s="42" t="s">
        <v>424</v>
      </c>
      <c r="D26" s="43" t="s">
        <v>425</v>
      </c>
      <c r="E26" s="44">
        <v>1</v>
      </c>
      <c r="F26" s="57" t="s">
        <v>426</v>
      </c>
      <c r="G26" s="443" t="s">
        <v>707</v>
      </c>
      <c r="H26" s="448">
        <v>795.34</v>
      </c>
      <c r="I26" s="115"/>
      <c r="J26" s="308"/>
      <c r="K26" s="308"/>
      <c r="L26" s="134"/>
      <c r="M26" s="134"/>
      <c r="N26" s="134"/>
      <c r="O26" s="134"/>
      <c r="P26" s="134"/>
      <c r="Q26" s="134"/>
      <c r="R26" s="134"/>
      <c r="S26" s="134"/>
      <c r="T26" s="134"/>
      <c r="U26" s="134">
        <v>1</v>
      </c>
      <c r="V26" s="49"/>
      <c r="W26" s="448">
        <v>468.6</v>
      </c>
      <c r="X26" s="65"/>
    </row>
    <row r="27" spans="1:24" ht="45" customHeight="1">
      <c r="A27" s="469"/>
      <c r="B27" s="446"/>
      <c r="C27" s="42" t="s">
        <v>424</v>
      </c>
      <c r="D27" s="43" t="s">
        <v>427</v>
      </c>
      <c r="E27" s="44">
        <v>2</v>
      </c>
      <c r="F27" s="57" t="s">
        <v>428</v>
      </c>
      <c r="G27" s="444"/>
      <c r="H27" s="446"/>
      <c r="I27" s="115"/>
      <c r="J27" s="309"/>
      <c r="K27" s="309"/>
      <c r="L27" s="134"/>
      <c r="M27" s="134"/>
      <c r="N27" s="134"/>
      <c r="O27" s="134"/>
      <c r="P27" s="134"/>
      <c r="Q27" s="134"/>
      <c r="R27" s="134"/>
      <c r="S27" s="134"/>
      <c r="T27" s="134"/>
      <c r="U27" s="134">
        <v>1</v>
      </c>
      <c r="V27" s="49"/>
      <c r="W27" s="446"/>
      <c r="X27" s="65"/>
    </row>
    <row r="28" spans="1:24" ht="45" customHeight="1" thickBot="1">
      <c r="A28" s="470"/>
      <c r="B28" s="450"/>
      <c r="C28" s="66" t="s">
        <v>424</v>
      </c>
      <c r="D28" s="67" t="s">
        <v>429</v>
      </c>
      <c r="E28" s="68">
        <v>3</v>
      </c>
      <c r="F28" s="67" t="s">
        <v>430</v>
      </c>
      <c r="G28" s="467"/>
      <c r="H28" s="450"/>
      <c r="I28" s="140"/>
      <c r="J28" s="449"/>
      <c r="K28" s="449"/>
      <c r="L28" s="134"/>
      <c r="M28" s="134"/>
      <c r="N28" s="134"/>
      <c r="O28" s="136">
        <v>1</v>
      </c>
      <c r="P28" s="137"/>
      <c r="Q28" s="137"/>
      <c r="R28" s="137"/>
      <c r="S28" s="137"/>
      <c r="T28" s="137"/>
      <c r="U28" s="69"/>
      <c r="V28" s="69"/>
      <c r="W28" s="450"/>
      <c r="X28" s="70"/>
    </row>
    <row r="29" spans="1:24" ht="45" customHeight="1">
      <c r="A29" s="446">
        <v>9</v>
      </c>
      <c r="B29" s="446" t="s">
        <v>431</v>
      </c>
      <c r="C29" s="60" t="s">
        <v>424</v>
      </c>
      <c r="D29" s="61" t="s">
        <v>432</v>
      </c>
      <c r="E29" s="62">
        <v>1</v>
      </c>
      <c r="F29" s="53" t="s">
        <v>433</v>
      </c>
      <c r="G29" s="444" t="s">
        <v>708</v>
      </c>
      <c r="H29" s="446">
        <v>528.37</v>
      </c>
      <c r="I29" s="141"/>
      <c r="J29" s="309"/>
      <c r="K29" s="309"/>
      <c r="L29" s="138"/>
      <c r="M29" s="139"/>
      <c r="N29" s="139"/>
      <c r="O29" s="139"/>
      <c r="P29" s="139"/>
      <c r="Q29" s="139"/>
      <c r="R29" s="139"/>
      <c r="S29" s="139"/>
      <c r="T29" s="134">
        <v>1</v>
      </c>
      <c r="U29" s="63"/>
      <c r="V29" s="63"/>
      <c r="W29" s="446">
        <v>363.26</v>
      </c>
      <c r="X29" s="53"/>
    </row>
    <row r="30" spans="1:24" ht="45" customHeight="1">
      <c r="A30" s="447"/>
      <c r="B30" s="447"/>
      <c r="C30" s="42" t="s">
        <v>424</v>
      </c>
      <c r="D30" s="43" t="s">
        <v>434</v>
      </c>
      <c r="E30" s="44">
        <v>2</v>
      </c>
      <c r="F30" s="43" t="s">
        <v>435</v>
      </c>
      <c r="G30" s="445"/>
      <c r="H30" s="447"/>
      <c r="I30" s="115"/>
      <c r="J30" s="310"/>
      <c r="K30" s="310"/>
      <c r="L30" s="138"/>
      <c r="M30" s="139"/>
      <c r="N30" s="139"/>
      <c r="O30" s="139"/>
      <c r="P30" s="139"/>
      <c r="Q30" s="139"/>
      <c r="R30" s="139"/>
      <c r="S30" s="139"/>
      <c r="T30" s="139"/>
      <c r="U30" s="134">
        <v>1</v>
      </c>
      <c r="V30" s="49"/>
      <c r="W30" s="447"/>
      <c r="X30" s="57"/>
    </row>
    <row r="31" spans="1:24" ht="45" customHeight="1">
      <c r="A31" s="448">
        <v>10</v>
      </c>
      <c r="B31" s="448" t="s">
        <v>436</v>
      </c>
      <c r="C31" s="42" t="s">
        <v>42</v>
      </c>
      <c r="D31" s="43" t="s">
        <v>437</v>
      </c>
      <c r="E31" s="44">
        <v>1</v>
      </c>
      <c r="F31" s="43" t="s">
        <v>438</v>
      </c>
      <c r="G31" s="443" t="s">
        <v>811</v>
      </c>
      <c r="H31" s="448">
        <v>557.48</v>
      </c>
      <c r="I31" s="115"/>
      <c r="J31" s="308"/>
      <c r="K31" s="308"/>
      <c r="L31" s="138"/>
      <c r="M31" s="138"/>
      <c r="N31" s="138"/>
      <c r="O31" s="139">
        <v>1</v>
      </c>
      <c r="P31" s="135"/>
      <c r="Q31" s="135"/>
      <c r="R31" s="135"/>
      <c r="S31" s="49"/>
      <c r="T31" s="49"/>
      <c r="U31" s="49"/>
      <c r="V31" s="49"/>
      <c r="W31" s="448">
        <v>54.25</v>
      </c>
      <c r="X31" s="57"/>
    </row>
    <row r="32" spans="1:24" ht="45" customHeight="1">
      <c r="A32" s="447"/>
      <c r="B32" s="447"/>
      <c r="C32" s="42" t="s">
        <v>42</v>
      </c>
      <c r="D32" s="43" t="s">
        <v>439</v>
      </c>
      <c r="E32" s="44">
        <v>2</v>
      </c>
      <c r="F32" s="43" t="s">
        <v>440</v>
      </c>
      <c r="G32" s="445"/>
      <c r="H32" s="447"/>
      <c r="I32" s="115">
        <v>1</v>
      </c>
      <c r="J32" s="310"/>
      <c r="K32" s="310"/>
      <c r="L32" s="135"/>
      <c r="M32" s="135"/>
      <c r="N32" s="135"/>
      <c r="O32" s="135"/>
      <c r="P32" s="135"/>
      <c r="Q32" s="135"/>
      <c r="R32" s="135"/>
      <c r="S32" s="49"/>
      <c r="T32" s="49"/>
      <c r="U32" s="49"/>
      <c r="V32" s="49"/>
      <c r="W32" s="447"/>
      <c r="X32" s="57"/>
    </row>
    <row r="33" spans="1:24" ht="45" customHeight="1">
      <c r="A33" s="448">
        <v>11</v>
      </c>
      <c r="B33" s="448" t="s">
        <v>441</v>
      </c>
      <c r="C33" s="42" t="s">
        <v>42</v>
      </c>
      <c r="D33" s="43" t="s">
        <v>442</v>
      </c>
      <c r="E33" s="44">
        <v>1</v>
      </c>
      <c r="F33" s="43" t="s">
        <v>443</v>
      </c>
      <c r="G33" s="443" t="s">
        <v>709</v>
      </c>
      <c r="H33" s="448">
        <v>560.55999999999995</v>
      </c>
      <c r="I33" s="115"/>
      <c r="J33" s="462" t="s">
        <v>734</v>
      </c>
      <c r="K33" s="462" t="s">
        <v>727</v>
      </c>
      <c r="L33" s="134"/>
      <c r="M33" s="134"/>
      <c r="N33" s="134"/>
      <c r="O33" s="134"/>
      <c r="P33" s="134"/>
      <c r="Q33" s="134"/>
      <c r="R33" s="134">
        <v>1</v>
      </c>
      <c r="S33" s="49"/>
      <c r="T33" s="49"/>
      <c r="U33" s="49"/>
      <c r="V33" s="49"/>
      <c r="W33" s="448">
        <v>251.79</v>
      </c>
      <c r="X33" s="57"/>
    </row>
    <row r="34" spans="1:24" ht="45" customHeight="1">
      <c r="A34" s="447"/>
      <c r="B34" s="447"/>
      <c r="C34" s="42" t="s">
        <v>42</v>
      </c>
      <c r="D34" s="43" t="s">
        <v>444</v>
      </c>
      <c r="E34" s="44">
        <v>2</v>
      </c>
      <c r="F34" s="43" t="s">
        <v>445</v>
      </c>
      <c r="G34" s="445"/>
      <c r="H34" s="447"/>
      <c r="I34" s="115"/>
      <c r="J34" s="463"/>
      <c r="K34" s="463"/>
      <c r="L34" s="134"/>
      <c r="M34" s="134"/>
      <c r="N34" s="134"/>
      <c r="O34" s="134"/>
      <c r="P34" s="134"/>
      <c r="Q34" s="134">
        <v>1</v>
      </c>
      <c r="R34" s="135"/>
      <c r="S34" s="49"/>
      <c r="T34" s="49"/>
      <c r="U34" s="49"/>
      <c r="V34" s="49"/>
      <c r="W34" s="447"/>
      <c r="X34" s="57"/>
    </row>
    <row r="35" spans="1:24" ht="45" customHeight="1">
      <c r="A35" s="448">
        <v>12</v>
      </c>
      <c r="B35" s="448" t="s">
        <v>446</v>
      </c>
      <c r="C35" s="42" t="s">
        <v>42</v>
      </c>
      <c r="D35" s="43" t="s">
        <v>447</v>
      </c>
      <c r="E35" s="44">
        <v>1</v>
      </c>
      <c r="F35" s="43" t="s">
        <v>448</v>
      </c>
      <c r="G35" s="443" t="s">
        <v>709</v>
      </c>
      <c r="H35" s="448">
        <v>551.72</v>
      </c>
      <c r="I35" s="115"/>
      <c r="J35" s="462" t="s">
        <v>734</v>
      </c>
      <c r="K35" s="462" t="s">
        <v>727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448">
        <v>207.99</v>
      </c>
      <c r="X35" s="57"/>
    </row>
    <row r="36" spans="1:24" ht="45" customHeight="1">
      <c r="A36" s="447"/>
      <c r="B36" s="447"/>
      <c r="C36" s="42" t="s">
        <v>42</v>
      </c>
      <c r="D36" s="43" t="s">
        <v>449</v>
      </c>
      <c r="E36" s="44">
        <v>2</v>
      </c>
      <c r="F36" s="57" t="s">
        <v>450</v>
      </c>
      <c r="G36" s="445"/>
      <c r="H36" s="447"/>
      <c r="I36" s="115"/>
      <c r="J36" s="463"/>
      <c r="K36" s="463"/>
      <c r="L36" s="50"/>
      <c r="M36" s="50"/>
      <c r="N36" s="50"/>
      <c r="O36" s="50"/>
      <c r="P36" s="50"/>
      <c r="Q36" s="50"/>
      <c r="R36" s="50">
        <v>1</v>
      </c>
      <c r="S36" s="49"/>
      <c r="T36" s="49"/>
      <c r="U36" s="49"/>
      <c r="V36" s="49"/>
      <c r="W36" s="447"/>
      <c r="X36" s="57"/>
    </row>
    <row r="37" spans="1:24" ht="45" customHeight="1">
      <c r="A37" s="448">
        <v>13</v>
      </c>
      <c r="B37" s="448" t="s">
        <v>451</v>
      </c>
      <c r="C37" s="42" t="s">
        <v>42</v>
      </c>
      <c r="D37" s="43" t="s">
        <v>452</v>
      </c>
      <c r="E37" s="44">
        <v>1</v>
      </c>
      <c r="F37" s="57" t="s">
        <v>453</v>
      </c>
      <c r="G37" s="443" t="s">
        <v>756</v>
      </c>
      <c r="H37" s="448">
        <v>553.22</v>
      </c>
      <c r="I37" s="115"/>
      <c r="J37" s="308"/>
      <c r="K37" s="308"/>
      <c r="L37" s="150"/>
      <c r="M37" s="150"/>
      <c r="N37" s="150"/>
      <c r="O37" s="150"/>
      <c r="P37" s="150">
        <v>1</v>
      </c>
      <c r="Q37" s="49"/>
      <c r="R37" s="49"/>
      <c r="S37" s="49"/>
      <c r="T37" s="49"/>
      <c r="U37" s="49"/>
      <c r="V37" s="49"/>
      <c r="W37" s="448">
        <v>157.29</v>
      </c>
      <c r="X37" s="57"/>
    </row>
    <row r="38" spans="1:24" ht="45" customHeight="1">
      <c r="A38" s="447"/>
      <c r="B38" s="447"/>
      <c r="C38" s="42" t="s">
        <v>42</v>
      </c>
      <c r="D38" s="43" t="s">
        <v>454</v>
      </c>
      <c r="E38" s="44">
        <v>2</v>
      </c>
      <c r="F38" s="43" t="s">
        <v>455</v>
      </c>
      <c r="G38" s="445"/>
      <c r="H38" s="447"/>
      <c r="I38" s="115"/>
      <c r="J38" s="310"/>
      <c r="K38" s="310"/>
      <c r="L38" s="150"/>
      <c r="M38" s="150"/>
      <c r="N38" s="150"/>
      <c r="O38" s="150">
        <v>1</v>
      </c>
      <c r="P38" s="49"/>
      <c r="Q38" s="49"/>
      <c r="R38" s="49"/>
      <c r="S38" s="49"/>
      <c r="T38" s="49"/>
      <c r="U38" s="49"/>
      <c r="V38" s="49"/>
      <c r="W38" s="447"/>
      <c r="X38" s="57"/>
    </row>
    <row r="39" spans="1:24" ht="45" customHeight="1">
      <c r="A39" s="448">
        <v>14</v>
      </c>
      <c r="B39" s="448" t="s">
        <v>456</v>
      </c>
      <c r="C39" s="42" t="s">
        <v>42</v>
      </c>
      <c r="D39" s="43" t="s">
        <v>457</v>
      </c>
      <c r="E39" s="44">
        <v>1</v>
      </c>
      <c r="F39" s="57" t="s">
        <v>458</v>
      </c>
      <c r="G39" s="443" t="s">
        <v>710</v>
      </c>
      <c r="H39" s="448">
        <v>815.94</v>
      </c>
      <c r="I39" s="115"/>
      <c r="J39" s="462" t="s">
        <v>741</v>
      </c>
      <c r="K39" s="462" t="s">
        <v>727</v>
      </c>
      <c r="L39" s="151"/>
      <c r="M39" s="151"/>
      <c r="N39" s="151"/>
      <c r="O39" s="151"/>
      <c r="P39" s="151"/>
      <c r="Q39" s="151"/>
      <c r="R39" s="151">
        <v>1</v>
      </c>
      <c r="S39" s="49"/>
      <c r="T39" s="49"/>
      <c r="U39" s="49"/>
      <c r="V39" s="49"/>
      <c r="W39" s="448">
        <v>534.33000000000004</v>
      </c>
      <c r="X39" s="57"/>
    </row>
    <row r="40" spans="1:24" ht="45" customHeight="1">
      <c r="A40" s="446"/>
      <c r="B40" s="446"/>
      <c r="C40" s="42" t="s">
        <v>42</v>
      </c>
      <c r="D40" s="43" t="s">
        <v>459</v>
      </c>
      <c r="E40" s="44">
        <v>2</v>
      </c>
      <c r="F40" s="57" t="s">
        <v>460</v>
      </c>
      <c r="G40" s="444"/>
      <c r="H40" s="446"/>
      <c r="I40" s="115"/>
      <c r="J40" s="464"/>
      <c r="K40" s="464"/>
      <c r="L40" s="151"/>
      <c r="M40" s="151"/>
      <c r="N40" s="151"/>
      <c r="O40" s="151"/>
      <c r="P40" s="151"/>
      <c r="Q40" s="151"/>
      <c r="R40" s="151"/>
      <c r="S40" s="151"/>
      <c r="T40" s="151"/>
      <c r="U40" s="151">
        <v>1</v>
      </c>
      <c r="V40" s="49"/>
      <c r="W40" s="446"/>
      <c r="X40" s="57" t="s">
        <v>858</v>
      </c>
    </row>
    <row r="41" spans="1:24" s="10" customFormat="1" ht="45" customHeight="1">
      <c r="A41" s="447"/>
      <c r="B41" s="447"/>
      <c r="C41" s="146" t="s">
        <v>42</v>
      </c>
      <c r="D41" s="147" t="s">
        <v>461</v>
      </c>
      <c r="E41" s="51">
        <v>3</v>
      </c>
      <c r="F41" s="147" t="s">
        <v>462</v>
      </c>
      <c r="G41" s="445"/>
      <c r="H41" s="447"/>
      <c r="I41" s="148"/>
      <c r="J41" s="463"/>
      <c r="K41" s="463"/>
      <c r="L41" s="152"/>
      <c r="M41" s="152"/>
      <c r="N41" s="152"/>
      <c r="O41" s="152"/>
      <c r="P41" s="152"/>
      <c r="Q41" s="152"/>
      <c r="R41" s="152"/>
      <c r="S41" s="152"/>
      <c r="T41" s="152"/>
      <c r="U41" s="152">
        <v>1</v>
      </c>
      <c r="V41" s="149"/>
      <c r="W41" s="447"/>
      <c r="X41" s="147"/>
    </row>
    <row r="42" spans="1:24" ht="45" customHeight="1">
      <c r="A42" s="448">
        <v>15</v>
      </c>
      <c r="B42" s="448" t="s">
        <v>463</v>
      </c>
      <c r="C42" s="42" t="s">
        <v>42</v>
      </c>
      <c r="D42" s="43" t="s">
        <v>464</v>
      </c>
      <c r="E42" s="44">
        <v>1</v>
      </c>
      <c r="F42" s="43" t="s">
        <v>465</v>
      </c>
      <c r="G42" s="443" t="s">
        <v>719</v>
      </c>
      <c r="H42" s="448">
        <v>841.67</v>
      </c>
      <c r="I42" s="115"/>
      <c r="J42" s="308"/>
      <c r="K42" s="308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49"/>
      <c r="W42" s="448"/>
      <c r="X42" s="57"/>
    </row>
    <row r="43" spans="1:24" ht="45" customHeight="1">
      <c r="A43" s="446"/>
      <c r="B43" s="446"/>
      <c r="C43" s="42" t="s">
        <v>42</v>
      </c>
      <c r="D43" s="43" t="s">
        <v>466</v>
      </c>
      <c r="E43" s="44">
        <v>2</v>
      </c>
      <c r="F43" s="43" t="s">
        <v>467</v>
      </c>
      <c r="G43" s="444"/>
      <c r="H43" s="446"/>
      <c r="I43" s="115"/>
      <c r="J43" s="309"/>
      <c r="K43" s="309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49"/>
      <c r="W43" s="446"/>
      <c r="X43" s="57"/>
    </row>
    <row r="44" spans="1:24" ht="45" customHeight="1">
      <c r="A44" s="447"/>
      <c r="B44" s="447"/>
      <c r="C44" s="42" t="s">
        <v>42</v>
      </c>
      <c r="D44" s="43" t="s">
        <v>468</v>
      </c>
      <c r="E44" s="44">
        <v>3</v>
      </c>
      <c r="F44" s="43" t="s">
        <v>469</v>
      </c>
      <c r="G44" s="445"/>
      <c r="H44" s="447"/>
      <c r="I44" s="115"/>
      <c r="J44" s="310"/>
      <c r="K44" s="310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47"/>
      <c r="X44" s="57"/>
    </row>
    <row r="45" spans="1:24" ht="15.75">
      <c r="A45" s="48"/>
      <c r="B45" s="143"/>
      <c r="C45" s="451" t="s">
        <v>21</v>
      </c>
      <c r="D45" s="451"/>
      <c r="E45" s="104">
        <f>E9+E11+E14+E17+E20+E23+E25+E28+E30+E32+E34+E36+E38+E41+E44</f>
        <v>37</v>
      </c>
      <c r="F45" s="144"/>
      <c r="G45" s="145"/>
      <c r="H45" s="104">
        <f>SUM(H8:H44)</f>
        <v>10256.450000000001</v>
      </c>
      <c r="I45" s="104">
        <f>SUM(I8:I44)</f>
        <v>5</v>
      </c>
      <c r="J45" s="143"/>
      <c r="K45" s="143"/>
      <c r="L45" s="104">
        <f t="shared" ref="L45:W45" si="0">SUM(L8:L44)</f>
        <v>3</v>
      </c>
      <c r="M45" s="162">
        <f t="shared" si="0"/>
        <v>6</v>
      </c>
      <c r="N45" s="104">
        <f t="shared" si="0"/>
        <v>4</v>
      </c>
      <c r="O45" s="104">
        <f t="shared" si="0"/>
        <v>4</v>
      </c>
      <c r="P45" s="104">
        <f t="shared" si="0"/>
        <v>1</v>
      </c>
      <c r="Q45" s="104">
        <f t="shared" si="0"/>
        <v>1</v>
      </c>
      <c r="R45" s="104">
        <f t="shared" si="0"/>
        <v>3</v>
      </c>
      <c r="S45" s="104">
        <f t="shared" si="0"/>
        <v>0</v>
      </c>
      <c r="T45" s="104">
        <f t="shared" si="0"/>
        <v>2</v>
      </c>
      <c r="U45" s="104">
        <f t="shared" si="0"/>
        <v>5</v>
      </c>
      <c r="V45" s="104">
        <f t="shared" si="0"/>
        <v>0</v>
      </c>
      <c r="W45" s="104">
        <f t="shared" si="0"/>
        <v>2501.35</v>
      </c>
      <c r="X45" s="143"/>
    </row>
  </sheetData>
  <mergeCells count="133"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0" sqref="L10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>
      <c r="A2" s="383" t="str">
        <f>'Patna (East)'!A2</f>
        <v>Progress Report for the construction of Model School (2010-11)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5"/>
    </row>
    <row r="3" spans="1:24" ht="13.5" customHeight="1">
      <c r="A3" s="347" t="s">
        <v>777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1" t="str">
        <f>Summary!X3</f>
        <v>Date:-30.11.2014</v>
      </c>
      <c r="X3" s="342"/>
    </row>
    <row r="4" spans="1:24" ht="18.75" customHeight="1">
      <c r="A4" s="340" t="s">
        <v>867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15" customHeight="1">
      <c r="A5" s="338" t="s">
        <v>0</v>
      </c>
      <c r="B5" s="338" t="s">
        <v>1</v>
      </c>
      <c r="C5" s="338" t="s">
        <v>2</v>
      </c>
      <c r="D5" s="473" t="s">
        <v>3</v>
      </c>
      <c r="E5" s="338" t="s">
        <v>0</v>
      </c>
      <c r="F5" s="338" t="s">
        <v>4</v>
      </c>
      <c r="G5" s="473" t="s">
        <v>5</v>
      </c>
      <c r="H5" s="338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8" t="s">
        <v>20</v>
      </c>
      <c r="X5" s="363" t="s">
        <v>14</v>
      </c>
    </row>
    <row r="6" spans="1:24" ht="28.5" customHeight="1">
      <c r="A6" s="338"/>
      <c r="B6" s="338"/>
      <c r="C6" s="338"/>
      <c r="D6" s="473"/>
      <c r="E6" s="338"/>
      <c r="F6" s="338"/>
      <c r="G6" s="473"/>
      <c r="H6" s="338"/>
      <c r="I6" s="346" t="s">
        <v>7</v>
      </c>
      <c r="J6" s="338" t="s">
        <v>725</v>
      </c>
      <c r="K6" s="338" t="s">
        <v>726</v>
      </c>
      <c r="L6" s="364" t="s">
        <v>15</v>
      </c>
      <c r="M6" s="361" t="s">
        <v>10</v>
      </c>
      <c r="N6" s="338" t="s">
        <v>9</v>
      </c>
      <c r="O6" s="339" t="s">
        <v>17</v>
      </c>
      <c r="P6" s="339"/>
      <c r="Q6" s="338" t="s">
        <v>18</v>
      </c>
      <c r="R6" s="338"/>
      <c r="S6" s="338" t="s">
        <v>55</v>
      </c>
      <c r="T6" s="338"/>
      <c r="U6" s="362" t="s">
        <v>13</v>
      </c>
      <c r="V6" s="360" t="s">
        <v>8</v>
      </c>
      <c r="W6" s="338"/>
      <c r="X6" s="363"/>
    </row>
    <row r="7" spans="1:24" ht="23.25" customHeight="1">
      <c r="A7" s="338"/>
      <c r="B7" s="338"/>
      <c r="C7" s="338"/>
      <c r="D7" s="473"/>
      <c r="E7" s="338"/>
      <c r="F7" s="338"/>
      <c r="G7" s="473"/>
      <c r="H7" s="338"/>
      <c r="I7" s="346"/>
      <c r="J7" s="338"/>
      <c r="K7" s="338"/>
      <c r="L7" s="364"/>
      <c r="M7" s="361"/>
      <c r="N7" s="338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62"/>
      <c r="V7" s="360"/>
      <c r="W7" s="338"/>
      <c r="X7" s="363"/>
    </row>
    <row r="8" spans="1:24" ht="26.25">
      <c r="A8" s="330">
        <v>1</v>
      </c>
      <c r="B8" s="330" t="s">
        <v>400</v>
      </c>
      <c r="C8" s="33" t="s">
        <v>37</v>
      </c>
      <c r="D8" s="19" t="s">
        <v>401</v>
      </c>
      <c r="E8" s="17">
        <v>1</v>
      </c>
      <c r="F8" s="23" t="s">
        <v>402</v>
      </c>
      <c r="G8" s="333" t="s">
        <v>719</v>
      </c>
      <c r="H8" s="330">
        <v>781.96</v>
      </c>
      <c r="I8" s="1"/>
      <c r="J8" s="401"/>
      <c r="K8" s="401"/>
      <c r="L8" s="101"/>
      <c r="M8" s="101"/>
      <c r="N8" s="101"/>
      <c r="O8" s="101"/>
      <c r="P8" s="101"/>
      <c r="Q8" s="101"/>
      <c r="R8" s="101"/>
      <c r="S8" s="101"/>
      <c r="T8" s="101"/>
      <c r="U8" s="38"/>
      <c r="V8" s="38"/>
      <c r="W8" s="330"/>
      <c r="X8" s="39"/>
    </row>
    <row r="9" spans="1:24">
      <c r="A9" s="331"/>
      <c r="B9" s="331"/>
      <c r="C9" s="33" t="s">
        <v>37</v>
      </c>
      <c r="D9" s="19" t="s">
        <v>403</v>
      </c>
      <c r="E9" s="17">
        <v>2</v>
      </c>
      <c r="F9" s="19" t="s">
        <v>404</v>
      </c>
      <c r="G9" s="334"/>
      <c r="H9" s="331"/>
      <c r="I9" s="1"/>
      <c r="J9" s="472"/>
      <c r="K9" s="472"/>
      <c r="L9" s="101"/>
      <c r="M9" s="101"/>
      <c r="N9" s="101"/>
      <c r="O9" s="101"/>
      <c r="P9" s="101"/>
      <c r="Q9" s="101"/>
      <c r="R9" s="101"/>
      <c r="S9" s="101"/>
      <c r="T9" s="101"/>
      <c r="U9" s="38"/>
      <c r="V9" s="38"/>
      <c r="W9" s="331"/>
      <c r="X9" s="39"/>
    </row>
    <row r="10" spans="1:24" ht="26.25">
      <c r="A10" s="332"/>
      <c r="B10" s="332"/>
      <c r="C10" s="33" t="s">
        <v>37</v>
      </c>
      <c r="D10" s="19" t="s">
        <v>405</v>
      </c>
      <c r="E10" s="17">
        <v>3</v>
      </c>
      <c r="F10" s="23" t="s">
        <v>406</v>
      </c>
      <c r="G10" s="335"/>
      <c r="H10" s="332"/>
      <c r="I10" s="1"/>
      <c r="J10" s="402"/>
      <c r="K10" s="402"/>
      <c r="L10" s="101"/>
      <c r="M10" s="101"/>
      <c r="N10" s="101"/>
      <c r="O10" s="101"/>
      <c r="P10" s="101"/>
      <c r="Q10" s="101"/>
      <c r="R10" s="101"/>
      <c r="S10" s="101"/>
      <c r="T10" s="101"/>
      <c r="U10" s="38"/>
      <c r="V10" s="38"/>
      <c r="W10" s="332"/>
      <c r="X10" s="39"/>
    </row>
    <row r="11" spans="1:24" ht="26.25">
      <c r="A11" s="14">
        <v>2</v>
      </c>
      <c r="B11" s="14" t="s">
        <v>407</v>
      </c>
      <c r="C11" s="33" t="s">
        <v>37</v>
      </c>
      <c r="D11" s="19" t="s">
        <v>408</v>
      </c>
      <c r="E11" s="17">
        <v>1</v>
      </c>
      <c r="F11" s="23" t="s">
        <v>409</v>
      </c>
      <c r="G11" s="58" t="s">
        <v>714</v>
      </c>
      <c r="H11" s="14">
        <v>264.73</v>
      </c>
      <c r="I11" s="1">
        <v>1</v>
      </c>
      <c r="J11" s="1"/>
      <c r="K11" s="1"/>
      <c r="L11" s="101"/>
      <c r="M11" s="101"/>
      <c r="N11" s="101"/>
      <c r="O11" s="101"/>
      <c r="P11" s="101"/>
      <c r="Q11" s="101"/>
      <c r="R11" s="101"/>
      <c r="S11" s="101"/>
      <c r="T11" s="101"/>
      <c r="U11" s="38"/>
      <c r="V11" s="38"/>
      <c r="W11" s="14"/>
      <c r="X11" s="39"/>
    </row>
    <row r="12" spans="1:24">
      <c r="A12" s="330">
        <v>3</v>
      </c>
      <c r="B12" s="330" t="s">
        <v>410</v>
      </c>
      <c r="C12" s="34" t="s">
        <v>40</v>
      </c>
      <c r="D12" s="15" t="s">
        <v>411</v>
      </c>
      <c r="E12" s="18">
        <v>1</v>
      </c>
      <c r="F12" s="19" t="s">
        <v>412</v>
      </c>
      <c r="G12" s="333" t="s">
        <v>683</v>
      </c>
      <c r="H12" s="330">
        <v>527.57000000000005</v>
      </c>
      <c r="I12" s="1"/>
      <c r="J12" s="401"/>
      <c r="K12" s="401"/>
      <c r="L12" s="84"/>
      <c r="M12" s="84"/>
      <c r="N12" s="84"/>
      <c r="O12" s="84"/>
      <c r="P12" s="84"/>
      <c r="Q12" s="84"/>
      <c r="R12" s="84">
        <v>1</v>
      </c>
      <c r="S12" s="38"/>
      <c r="T12" s="38"/>
      <c r="U12" s="38"/>
      <c r="V12" s="38"/>
      <c r="W12" s="330">
        <v>308.2</v>
      </c>
      <c r="X12" s="39" t="s">
        <v>748</v>
      </c>
    </row>
    <row r="13" spans="1:24" ht="23.25" customHeight="1">
      <c r="A13" s="332"/>
      <c r="B13" s="332"/>
      <c r="C13" s="34" t="s">
        <v>40</v>
      </c>
      <c r="D13" s="15" t="s">
        <v>413</v>
      </c>
      <c r="E13" s="18">
        <v>2</v>
      </c>
      <c r="F13" s="19" t="s">
        <v>414</v>
      </c>
      <c r="G13" s="335"/>
      <c r="H13" s="332"/>
      <c r="I13" s="1"/>
      <c r="J13" s="402"/>
      <c r="K13" s="402"/>
      <c r="L13" s="84"/>
      <c r="M13" s="84"/>
      <c r="N13" s="84"/>
      <c r="O13" s="84"/>
      <c r="P13" s="84"/>
      <c r="Q13" s="84"/>
      <c r="R13" s="84"/>
      <c r="S13" s="84"/>
      <c r="T13" s="84"/>
      <c r="U13" s="84">
        <v>1</v>
      </c>
      <c r="V13" s="38"/>
      <c r="W13" s="332"/>
      <c r="X13" s="39"/>
    </row>
    <row r="14" spans="1:24">
      <c r="A14" s="330">
        <v>4</v>
      </c>
      <c r="B14" s="330" t="s">
        <v>415</v>
      </c>
      <c r="C14" s="34" t="s">
        <v>40</v>
      </c>
      <c r="D14" s="15" t="s">
        <v>416</v>
      </c>
      <c r="E14" s="18">
        <v>1</v>
      </c>
      <c r="F14" s="19" t="s">
        <v>417</v>
      </c>
      <c r="G14" s="333" t="s">
        <v>683</v>
      </c>
      <c r="H14" s="330">
        <v>527.62</v>
      </c>
      <c r="I14" s="1"/>
      <c r="J14" s="428" t="s">
        <v>741</v>
      </c>
      <c r="K14" s="428" t="s">
        <v>727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>
        <v>1</v>
      </c>
      <c r="W14" s="330">
        <v>500.75</v>
      </c>
      <c r="X14" s="39"/>
    </row>
    <row r="15" spans="1:24" ht="26.25">
      <c r="A15" s="332"/>
      <c r="B15" s="332"/>
      <c r="C15" s="34" t="s">
        <v>40</v>
      </c>
      <c r="D15" s="16" t="s">
        <v>418</v>
      </c>
      <c r="E15" s="17">
        <v>2</v>
      </c>
      <c r="F15" s="23" t="s">
        <v>419</v>
      </c>
      <c r="G15" s="335"/>
      <c r="H15" s="332"/>
      <c r="I15" s="1"/>
      <c r="J15" s="430"/>
      <c r="K15" s="430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1</v>
      </c>
      <c r="W15" s="332"/>
      <c r="X15" s="39"/>
    </row>
    <row r="16" spans="1:24">
      <c r="A16" s="14">
        <v>5</v>
      </c>
      <c r="B16" s="14" t="s">
        <v>420</v>
      </c>
      <c r="C16" s="34" t="s">
        <v>40</v>
      </c>
      <c r="D16" s="15" t="s">
        <v>421</v>
      </c>
      <c r="E16" s="18">
        <v>1</v>
      </c>
      <c r="F16" s="19" t="s">
        <v>422</v>
      </c>
      <c r="G16" s="58" t="s">
        <v>715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14">
        <v>152.32</v>
      </c>
      <c r="X16" s="39"/>
    </row>
    <row r="17" spans="1:24">
      <c r="A17" s="1"/>
      <c r="B17" s="1"/>
      <c r="C17" s="386" t="s">
        <v>21</v>
      </c>
      <c r="D17" s="386"/>
      <c r="E17" s="105">
        <f>E10+E11+E13+E15+E16</f>
        <v>9</v>
      </c>
      <c r="F17" s="1"/>
      <c r="G17" s="71"/>
      <c r="H17" s="105">
        <f>SUM(H8:H16)</f>
        <v>2368.9700000000003</v>
      </c>
      <c r="I17" s="1">
        <f>SUM(I8:I16)</f>
        <v>1</v>
      </c>
      <c r="J17" s="1"/>
      <c r="K17" s="1"/>
      <c r="L17" s="105">
        <f t="shared" ref="L17:W17" si="0">SUM(L8:L16)</f>
        <v>0</v>
      </c>
      <c r="M17" s="105">
        <f t="shared" si="0"/>
        <v>0</v>
      </c>
      <c r="N17" s="105">
        <f t="shared" si="0"/>
        <v>0</v>
      </c>
      <c r="O17" s="105">
        <f>SUM(O8:O16)</f>
        <v>0</v>
      </c>
      <c r="P17" s="105">
        <f>SUM(P8:P16)</f>
        <v>0</v>
      </c>
      <c r="Q17" s="105">
        <f>SUM(Q8:Q16)</f>
        <v>0</v>
      </c>
      <c r="R17" s="105">
        <f>SUM(R8:R16)</f>
        <v>2</v>
      </c>
      <c r="S17" s="105">
        <f t="shared" si="0"/>
        <v>0</v>
      </c>
      <c r="T17" s="105">
        <f t="shared" si="0"/>
        <v>0</v>
      </c>
      <c r="U17" s="105">
        <f t="shared" si="0"/>
        <v>1</v>
      </c>
      <c r="V17" s="105">
        <f t="shared" si="0"/>
        <v>2</v>
      </c>
      <c r="W17" s="105">
        <f t="shared" si="0"/>
        <v>961.27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zoomScale="55" zoomScaleNormal="55" zoomScaleSheetLayoutView="59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221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315" t="s">
        <v>19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829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3" t="str">
        <f>Summary!X3</f>
        <v>Date:-30.11.2014</v>
      </c>
      <c r="X3" s="314"/>
    </row>
    <row r="4" spans="1:24" ht="31.5" customHeight="1">
      <c r="A4" s="318" t="s">
        <v>861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</row>
    <row r="5" spans="1:24" ht="15" customHeight="1">
      <c r="A5" s="308" t="s">
        <v>0</v>
      </c>
      <c r="B5" s="306" t="s">
        <v>1</v>
      </c>
      <c r="C5" s="306" t="s">
        <v>2</v>
      </c>
      <c r="D5" s="306" t="s">
        <v>3</v>
      </c>
      <c r="E5" s="306" t="s">
        <v>0</v>
      </c>
      <c r="F5" s="306" t="s">
        <v>4</v>
      </c>
      <c r="G5" s="306" t="s">
        <v>5</v>
      </c>
      <c r="H5" s="306" t="s">
        <v>6</v>
      </c>
      <c r="I5" s="307" t="s">
        <v>16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6" t="s">
        <v>20</v>
      </c>
      <c r="X5" s="316" t="s">
        <v>14</v>
      </c>
    </row>
    <row r="6" spans="1:24" ht="34.5" customHeight="1">
      <c r="A6" s="309"/>
      <c r="B6" s="306"/>
      <c r="C6" s="306"/>
      <c r="D6" s="306"/>
      <c r="E6" s="306"/>
      <c r="F6" s="306"/>
      <c r="G6" s="306"/>
      <c r="H6" s="306"/>
      <c r="I6" s="317" t="s">
        <v>7</v>
      </c>
      <c r="J6" s="308" t="s">
        <v>725</v>
      </c>
      <c r="K6" s="308" t="s">
        <v>743</v>
      </c>
      <c r="L6" s="307" t="s">
        <v>15</v>
      </c>
      <c r="M6" s="306" t="s">
        <v>10</v>
      </c>
      <c r="N6" s="306" t="s">
        <v>9</v>
      </c>
      <c r="O6" s="306" t="s">
        <v>17</v>
      </c>
      <c r="P6" s="306"/>
      <c r="Q6" s="306" t="s">
        <v>18</v>
      </c>
      <c r="R6" s="306"/>
      <c r="S6" s="306" t="s">
        <v>55</v>
      </c>
      <c r="T6" s="306"/>
      <c r="U6" s="306" t="s">
        <v>13</v>
      </c>
      <c r="V6" s="306" t="s">
        <v>8</v>
      </c>
      <c r="W6" s="306"/>
      <c r="X6" s="316"/>
    </row>
    <row r="7" spans="1:24" ht="24" customHeight="1">
      <c r="A7" s="310"/>
      <c r="B7" s="306"/>
      <c r="C7" s="306"/>
      <c r="D7" s="306"/>
      <c r="E7" s="306"/>
      <c r="F7" s="306"/>
      <c r="G7" s="306"/>
      <c r="H7" s="306"/>
      <c r="I7" s="317"/>
      <c r="J7" s="310"/>
      <c r="K7" s="310"/>
      <c r="L7" s="307"/>
      <c r="M7" s="306"/>
      <c r="N7" s="306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306"/>
      <c r="V7" s="306"/>
      <c r="W7" s="306"/>
      <c r="X7" s="316"/>
    </row>
    <row r="8" spans="1:24" ht="61.5" customHeight="1">
      <c r="A8" s="308">
        <v>1</v>
      </c>
      <c r="B8" s="295" t="s">
        <v>549</v>
      </c>
      <c r="C8" s="72" t="s">
        <v>504</v>
      </c>
      <c r="D8" s="73" t="s">
        <v>505</v>
      </c>
      <c r="E8" s="74">
        <v>1</v>
      </c>
      <c r="F8" s="73" t="s">
        <v>506</v>
      </c>
      <c r="G8" s="297" t="s">
        <v>687</v>
      </c>
      <c r="H8" s="295">
        <v>796.66</v>
      </c>
      <c r="I8" s="76">
        <v>1</v>
      </c>
      <c r="J8" s="297" t="s">
        <v>789</v>
      </c>
      <c r="K8" s="297" t="s">
        <v>727</v>
      </c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295">
        <v>147.76</v>
      </c>
      <c r="X8" s="181" t="s">
        <v>747</v>
      </c>
    </row>
    <row r="9" spans="1:24" ht="42.75" customHeight="1">
      <c r="A9" s="309"/>
      <c r="B9" s="299"/>
      <c r="C9" s="72" t="s">
        <v>504</v>
      </c>
      <c r="D9" s="73" t="s">
        <v>507</v>
      </c>
      <c r="E9" s="74">
        <v>2</v>
      </c>
      <c r="F9" s="73" t="s">
        <v>508</v>
      </c>
      <c r="G9" s="300"/>
      <c r="H9" s="299"/>
      <c r="I9" s="76"/>
      <c r="J9" s="300"/>
      <c r="K9" s="300"/>
      <c r="L9" s="179"/>
      <c r="M9" s="180">
        <v>1</v>
      </c>
      <c r="N9" s="89"/>
      <c r="O9" s="89"/>
      <c r="P9" s="89"/>
      <c r="Q9" s="89"/>
      <c r="R9" s="89"/>
      <c r="S9" s="89"/>
      <c r="T9" s="89"/>
      <c r="U9" s="89"/>
      <c r="V9" s="89"/>
      <c r="W9" s="299"/>
      <c r="X9" s="181" t="s">
        <v>824</v>
      </c>
    </row>
    <row r="10" spans="1:24" ht="40.5">
      <c r="A10" s="310"/>
      <c r="B10" s="296"/>
      <c r="C10" s="72" t="s">
        <v>504</v>
      </c>
      <c r="D10" s="73" t="s">
        <v>509</v>
      </c>
      <c r="E10" s="74">
        <v>3</v>
      </c>
      <c r="F10" s="73" t="s">
        <v>510</v>
      </c>
      <c r="G10" s="298"/>
      <c r="H10" s="296"/>
      <c r="I10" s="76"/>
      <c r="J10" s="298"/>
      <c r="K10" s="298"/>
      <c r="L10" s="90"/>
      <c r="M10" s="90"/>
      <c r="N10" s="90"/>
      <c r="O10" s="90"/>
      <c r="P10" s="90"/>
      <c r="Q10" s="90"/>
      <c r="R10" s="90">
        <v>1</v>
      </c>
      <c r="S10" s="89"/>
      <c r="T10" s="89"/>
      <c r="U10" s="89"/>
      <c r="V10" s="89"/>
      <c r="W10" s="296"/>
      <c r="X10" s="181" t="s">
        <v>825</v>
      </c>
    </row>
    <row r="11" spans="1:24" ht="50.1" customHeight="1">
      <c r="A11" s="308">
        <v>2</v>
      </c>
      <c r="B11" s="295" t="s">
        <v>550</v>
      </c>
      <c r="C11" s="72" t="s">
        <v>504</v>
      </c>
      <c r="D11" s="73" t="s">
        <v>511</v>
      </c>
      <c r="E11" s="74">
        <v>1</v>
      </c>
      <c r="F11" s="73" t="s">
        <v>512</v>
      </c>
      <c r="G11" s="297" t="s">
        <v>680</v>
      </c>
      <c r="H11" s="295">
        <v>802.81</v>
      </c>
      <c r="I11" s="76"/>
      <c r="J11" s="297" t="s">
        <v>729</v>
      </c>
      <c r="K11" s="297" t="s">
        <v>727</v>
      </c>
      <c r="L11" s="90"/>
      <c r="M11" s="90"/>
      <c r="N11" s="90"/>
      <c r="O11" s="90"/>
      <c r="P11" s="90"/>
      <c r="Q11" s="90"/>
      <c r="R11" s="90">
        <v>1</v>
      </c>
      <c r="S11" s="89"/>
      <c r="T11" s="89"/>
      <c r="U11" s="89"/>
      <c r="V11" s="89"/>
      <c r="W11" s="295">
        <v>190.23</v>
      </c>
      <c r="X11" s="156" t="s">
        <v>838</v>
      </c>
    </row>
    <row r="12" spans="1:24" ht="50.1" customHeight="1">
      <c r="A12" s="309"/>
      <c r="B12" s="299"/>
      <c r="C12" s="72" t="s">
        <v>504</v>
      </c>
      <c r="D12" s="73" t="s">
        <v>513</v>
      </c>
      <c r="E12" s="74">
        <v>2</v>
      </c>
      <c r="F12" s="73" t="s">
        <v>514</v>
      </c>
      <c r="G12" s="300"/>
      <c r="H12" s="299"/>
      <c r="I12" s="76"/>
      <c r="J12" s="300"/>
      <c r="K12" s="300"/>
      <c r="L12" s="90"/>
      <c r="M12" s="90"/>
      <c r="N12" s="90"/>
      <c r="O12" s="90"/>
      <c r="P12" s="90"/>
      <c r="Q12" s="90"/>
      <c r="R12" s="91">
        <v>1</v>
      </c>
      <c r="S12" s="89"/>
      <c r="T12" s="89"/>
      <c r="U12" s="89"/>
      <c r="V12" s="89"/>
      <c r="W12" s="299"/>
      <c r="X12" s="157"/>
    </row>
    <row r="13" spans="1:24" ht="64.5" customHeight="1">
      <c r="A13" s="310"/>
      <c r="B13" s="296"/>
      <c r="C13" s="72" t="s">
        <v>504</v>
      </c>
      <c r="D13" s="73" t="s">
        <v>515</v>
      </c>
      <c r="E13" s="74">
        <v>3</v>
      </c>
      <c r="F13" s="73" t="s">
        <v>516</v>
      </c>
      <c r="G13" s="298"/>
      <c r="H13" s="296"/>
      <c r="I13" s="76">
        <v>1</v>
      </c>
      <c r="J13" s="298"/>
      <c r="K13" s="298"/>
      <c r="L13" s="15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96"/>
      <c r="X13" s="181" t="s">
        <v>839</v>
      </c>
    </row>
    <row r="14" spans="1:24" ht="50.1" customHeight="1">
      <c r="A14" s="308">
        <v>3</v>
      </c>
      <c r="B14" s="295" t="s">
        <v>551</v>
      </c>
      <c r="C14" s="72" t="s">
        <v>504</v>
      </c>
      <c r="D14" s="73" t="s">
        <v>517</v>
      </c>
      <c r="E14" s="74">
        <v>1</v>
      </c>
      <c r="F14" s="73" t="s">
        <v>518</v>
      </c>
      <c r="G14" s="297" t="s">
        <v>677</v>
      </c>
      <c r="H14" s="295">
        <v>537.5</v>
      </c>
      <c r="I14" s="76"/>
      <c r="J14" s="76"/>
      <c r="K14" s="76"/>
      <c r="L14" s="90"/>
      <c r="M14" s="90"/>
      <c r="N14" s="90"/>
      <c r="O14" s="90"/>
      <c r="P14" s="91">
        <v>1</v>
      </c>
      <c r="Q14" s="89"/>
      <c r="R14" s="89"/>
      <c r="S14" s="89"/>
      <c r="T14" s="89"/>
      <c r="U14" s="89"/>
      <c r="V14" s="89"/>
      <c r="W14" s="295">
        <v>138.21</v>
      </c>
      <c r="X14" s="181" t="s">
        <v>748</v>
      </c>
    </row>
    <row r="15" spans="1:24" ht="50.1" customHeight="1">
      <c r="A15" s="310"/>
      <c r="B15" s="296"/>
      <c r="C15" s="72" t="s">
        <v>504</v>
      </c>
      <c r="D15" s="73" t="s">
        <v>519</v>
      </c>
      <c r="E15" s="74">
        <v>2</v>
      </c>
      <c r="F15" s="73" t="s">
        <v>520</v>
      </c>
      <c r="G15" s="298"/>
      <c r="H15" s="296"/>
      <c r="I15" s="76"/>
      <c r="J15" s="76"/>
      <c r="K15" s="76"/>
      <c r="L15" s="90"/>
      <c r="M15" s="90">
        <v>1</v>
      </c>
      <c r="N15" s="92"/>
      <c r="O15" s="89"/>
      <c r="P15" s="89"/>
      <c r="Q15" s="89"/>
      <c r="R15" s="89"/>
      <c r="S15" s="89"/>
      <c r="T15" s="89"/>
      <c r="U15" s="89"/>
      <c r="V15" s="89"/>
      <c r="W15" s="296"/>
      <c r="X15" s="181" t="s">
        <v>826</v>
      </c>
    </row>
    <row r="16" spans="1:24" ht="50.1" customHeight="1">
      <c r="A16" s="308">
        <v>4</v>
      </c>
      <c r="B16" s="295" t="s">
        <v>552</v>
      </c>
      <c r="C16" s="72" t="s">
        <v>504</v>
      </c>
      <c r="D16" s="73" t="s">
        <v>521</v>
      </c>
      <c r="E16" s="74">
        <v>1</v>
      </c>
      <c r="F16" s="73" t="s">
        <v>522</v>
      </c>
      <c r="G16" s="297" t="s">
        <v>677</v>
      </c>
      <c r="H16" s="295">
        <v>535.16999999999996</v>
      </c>
      <c r="I16" s="76">
        <v>1</v>
      </c>
      <c r="J16" s="76"/>
      <c r="K16" s="76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95">
        <v>70.760000000000005</v>
      </c>
      <c r="X16" s="181" t="s">
        <v>722</v>
      </c>
    </row>
    <row r="17" spans="1:24" ht="50.1" customHeight="1">
      <c r="A17" s="310"/>
      <c r="B17" s="296"/>
      <c r="C17" s="72" t="s">
        <v>504</v>
      </c>
      <c r="D17" s="73" t="s">
        <v>523</v>
      </c>
      <c r="E17" s="74">
        <v>2</v>
      </c>
      <c r="F17" s="73" t="s">
        <v>524</v>
      </c>
      <c r="G17" s="298"/>
      <c r="H17" s="296"/>
      <c r="I17" s="76"/>
      <c r="J17" s="76"/>
      <c r="K17" s="76"/>
      <c r="L17" s="90"/>
      <c r="M17" s="90"/>
      <c r="N17" s="90"/>
      <c r="O17" s="90"/>
      <c r="P17" s="91">
        <v>1</v>
      </c>
      <c r="Q17" s="89"/>
      <c r="R17" s="89"/>
      <c r="S17" s="89"/>
      <c r="T17" s="89"/>
      <c r="U17" s="89"/>
      <c r="V17" s="89"/>
      <c r="W17" s="296"/>
      <c r="X17" s="156"/>
    </row>
    <row r="18" spans="1:24" ht="50.1" customHeight="1">
      <c r="A18" s="308">
        <v>5</v>
      </c>
      <c r="B18" s="295" t="s">
        <v>553</v>
      </c>
      <c r="C18" s="72" t="s">
        <v>504</v>
      </c>
      <c r="D18" s="73" t="s">
        <v>525</v>
      </c>
      <c r="E18" s="74">
        <v>1</v>
      </c>
      <c r="F18" s="73" t="s">
        <v>526</v>
      </c>
      <c r="G18" s="297" t="s">
        <v>688</v>
      </c>
      <c r="H18" s="295">
        <v>786.93</v>
      </c>
      <c r="I18" s="76"/>
      <c r="J18" s="297" t="s">
        <v>790</v>
      </c>
      <c r="K18" s="297" t="s">
        <v>727</v>
      </c>
      <c r="L18" s="90"/>
      <c r="M18" s="90"/>
      <c r="N18" s="90"/>
      <c r="O18" s="90"/>
      <c r="P18" s="90"/>
      <c r="Q18" s="90"/>
      <c r="R18" s="91">
        <v>1</v>
      </c>
      <c r="S18" s="89"/>
      <c r="T18" s="89"/>
      <c r="U18" s="89"/>
      <c r="V18" s="89"/>
      <c r="W18" s="295">
        <v>430.55</v>
      </c>
      <c r="X18" s="157"/>
    </row>
    <row r="19" spans="1:24" ht="50.1" customHeight="1">
      <c r="A19" s="309"/>
      <c r="B19" s="299"/>
      <c r="C19" s="72" t="s">
        <v>504</v>
      </c>
      <c r="D19" s="73" t="s">
        <v>527</v>
      </c>
      <c r="E19" s="74">
        <v>2</v>
      </c>
      <c r="F19" s="73" t="s">
        <v>528</v>
      </c>
      <c r="G19" s="300"/>
      <c r="H19" s="299"/>
      <c r="I19" s="76"/>
      <c r="J19" s="300"/>
      <c r="K19" s="300"/>
      <c r="L19" s="90"/>
      <c r="M19" s="90"/>
      <c r="N19" s="90"/>
      <c r="O19" s="90"/>
      <c r="P19" s="90"/>
      <c r="Q19" s="90"/>
      <c r="R19" s="91">
        <v>1</v>
      </c>
      <c r="S19" s="89"/>
      <c r="T19" s="89"/>
      <c r="U19" s="89"/>
      <c r="V19" s="89"/>
      <c r="W19" s="299"/>
      <c r="X19" s="156" t="s">
        <v>840</v>
      </c>
    </row>
    <row r="20" spans="1:24" ht="50.1" customHeight="1">
      <c r="A20" s="310"/>
      <c r="B20" s="296"/>
      <c r="C20" s="72" t="s">
        <v>504</v>
      </c>
      <c r="D20" s="73" t="s">
        <v>529</v>
      </c>
      <c r="E20" s="74">
        <v>3</v>
      </c>
      <c r="F20" s="73" t="s">
        <v>530</v>
      </c>
      <c r="G20" s="298"/>
      <c r="H20" s="296"/>
      <c r="I20" s="76"/>
      <c r="J20" s="298"/>
      <c r="K20" s="298"/>
      <c r="L20" s="90"/>
      <c r="M20" s="90"/>
      <c r="N20" s="90"/>
      <c r="O20" s="90"/>
      <c r="P20" s="90"/>
      <c r="Q20" s="90"/>
      <c r="R20" s="91">
        <v>1</v>
      </c>
      <c r="S20" s="89"/>
      <c r="T20" s="89"/>
      <c r="U20" s="89"/>
      <c r="V20" s="89"/>
      <c r="W20" s="296"/>
      <c r="X20" s="157"/>
    </row>
    <row r="21" spans="1:24" ht="50.1" customHeight="1">
      <c r="A21" s="308">
        <v>6</v>
      </c>
      <c r="B21" s="295" t="s">
        <v>554</v>
      </c>
      <c r="C21" s="72" t="s">
        <v>504</v>
      </c>
      <c r="D21" s="73" t="s">
        <v>531</v>
      </c>
      <c r="E21" s="74">
        <v>1</v>
      </c>
      <c r="F21" s="73" t="s">
        <v>532</v>
      </c>
      <c r="G21" s="297" t="s">
        <v>688</v>
      </c>
      <c r="H21" s="295">
        <v>791.15</v>
      </c>
      <c r="I21" s="76"/>
      <c r="J21" s="297" t="s">
        <v>728</v>
      </c>
      <c r="K21" s="297" t="s">
        <v>727</v>
      </c>
      <c r="L21" s="90"/>
      <c r="M21" s="90"/>
      <c r="N21" s="90"/>
      <c r="O21" s="90"/>
      <c r="P21" s="91">
        <v>1</v>
      </c>
      <c r="Q21" s="89"/>
      <c r="R21" s="89"/>
      <c r="S21" s="89"/>
      <c r="T21" s="89"/>
      <c r="U21" s="89"/>
      <c r="V21" s="89"/>
      <c r="W21" s="295">
        <v>295.33999999999997</v>
      </c>
      <c r="X21" s="157"/>
    </row>
    <row r="22" spans="1:24" ht="50.1" customHeight="1">
      <c r="A22" s="309"/>
      <c r="B22" s="299"/>
      <c r="C22" s="72" t="s">
        <v>504</v>
      </c>
      <c r="D22" s="73" t="s">
        <v>533</v>
      </c>
      <c r="E22" s="74">
        <v>2</v>
      </c>
      <c r="F22" s="73" t="s">
        <v>534</v>
      </c>
      <c r="G22" s="300"/>
      <c r="H22" s="299"/>
      <c r="I22" s="76"/>
      <c r="J22" s="300"/>
      <c r="K22" s="300"/>
      <c r="L22" s="90"/>
      <c r="M22" s="90"/>
      <c r="N22" s="90"/>
      <c r="O22" s="90"/>
      <c r="P22" s="90"/>
      <c r="Q22" s="90"/>
      <c r="R22" s="91">
        <v>1</v>
      </c>
      <c r="S22" s="89"/>
      <c r="T22" s="89"/>
      <c r="U22" s="89"/>
      <c r="V22" s="89"/>
      <c r="W22" s="299"/>
      <c r="X22" s="156"/>
    </row>
    <row r="23" spans="1:24" ht="50.1" customHeight="1">
      <c r="A23" s="310"/>
      <c r="B23" s="296"/>
      <c r="C23" s="72" t="s">
        <v>504</v>
      </c>
      <c r="D23" s="73" t="s">
        <v>535</v>
      </c>
      <c r="E23" s="74">
        <v>3</v>
      </c>
      <c r="F23" s="73" t="s">
        <v>536</v>
      </c>
      <c r="G23" s="298"/>
      <c r="H23" s="296"/>
      <c r="I23" s="76"/>
      <c r="J23" s="298"/>
      <c r="K23" s="298"/>
      <c r="L23" s="90"/>
      <c r="M23" s="90">
        <v>1</v>
      </c>
      <c r="N23" s="89"/>
      <c r="O23" s="89"/>
      <c r="P23" s="89"/>
      <c r="Q23" s="89"/>
      <c r="R23" s="89"/>
      <c r="S23" s="89"/>
      <c r="T23" s="89"/>
      <c r="U23" s="89"/>
      <c r="V23" s="89"/>
      <c r="W23" s="296"/>
      <c r="X23" s="156" t="s">
        <v>791</v>
      </c>
    </row>
    <row r="24" spans="1:24" ht="50.1" customHeight="1">
      <c r="A24" s="311">
        <v>7</v>
      </c>
      <c r="B24" s="295" t="s">
        <v>102</v>
      </c>
      <c r="C24" s="72" t="s">
        <v>33</v>
      </c>
      <c r="D24" s="72" t="s">
        <v>103</v>
      </c>
      <c r="E24" s="77">
        <v>1</v>
      </c>
      <c r="F24" s="78" t="s">
        <v>104</v>
      </c>
      <c r="G24" s="297" t="s">
        <v>868</v>
      </c>
      <c r="H24" s="295">
        <v>513.97</v>
      </c>
      <c r="I24" s="95">
        <v>1</v>
      </c>
      <c r="J24" s="79"/>
      <c r="K24" s="79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295"/>
      <c r="X24" s="158"/>
    </row>
    <row r="25" spans="1:24" ht="50.1" customHeight="1">
      <c r="A25" s="312"/>
      <c r="B25" s="296"/>
      <c r="C25" s="72" t="s">
        <v>33</v>
      </c>
      <c r="D25" s="72" t="s">
        <v>105</v>
      </c>
      <c r="E25" s="77">
        <v>2</v>
      </c>
      <c r="F25" s="73" t="s">
        <v>106</v>
      </c>
      <c r="G25" s="298"/>
      <c r="H25" s="296"/>
      <c r="I25" s="95">
        <v>1</v>
      </c>
      <c r="J25" s="79"/>
      <c r="K25" s="79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296"/>
      <c r="X25" s="158"/>
    </row>
    <row r="26" spans="1:24" ht="50.1" customHeight="1">
      <c r="A26" s="311">
        <v>8</v>
      </c>
      <c r="B26" s="295" t="s">
        <v>107</v>
      </c>
      <c r="C26" s="72" t="s">
        <v>33</v>
      </c>
      <c r="D26" s="72" t="s">
        <v>108</v>
      </c>
      <c r="E26" s="77">
        <v>1</v>
      </c>
      <c r="F26" s="73" t="s">
        <v>109</v>
      </c>
      <c r="G26" s="297" t="s">
        <v>673</v>
      </c>
      <c r="H26" s="295">
        <v>766.06</v>
      </c>
      <c r="I26" s="95"/>
      <c r="J26" s="79"/>
      <c r="K26" s="79"/>
      <c r="L26" s="94"/>
      <c r="M26" s="94"/>
      <c r="N26" s="94"/>
      <c r="O26" s="94"/>
      <c r="P26" s="94">
        <v>1</v>
      </c>
      <c r="Q26" s="93"/>
      <c r="R26" s="93"/>
      <c r="S26" s="93"/>
      <c r="T26" s="93"/>
      <c r="U26" s="93"/>
      <c r="V26" s="93"/>
      <c r="W26" s="295">
        <v>88.18</v>
      </c>
      <c r="X26" s="158"/>
    </row>
    <row r="27" spans="1:24" ht="50.1" customHeight="1">
      <c r="A27" s="321"/>
      <c r="B27" s="299"/>
      <c r="C27" s="72" t="s">
        <v>33</v>
      </c>
      <c r="D27" s="72" t="s">
        <v>110</v>
      </c>
      <c r="E27" s="77">
        <v>2</v>
      </c>
      <c r="F27" s="73" t="s">
        <v>111</v>
      </c>
      <c r="G27" s="300"/>
      <c r="H27" s="299"/>
      <c r="I27" s="95">
        <v>1</v>
      </c>
      <c r="J27" s="79"/>
      <c r="K27" s="79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299"/>
      <c r="X27" s="158" t="s">
        <v>794</v>
      </c>
    </row>
    <row r="28" spans="1:24" ht="50.1" customHeight="1">
      <c r="A28" s="312"/>
      <c r="B28" s="296"/>
      <c r="C28" s="72" t="s">
        <v>33</v>
      </c>
      <c r="D28" s="72" t="s">
        <v>112</v>
      </c>
      <c r="E28" s="77">
        <v>3</v>
      </c>
      <c r="F28" s="73" t="s">
        <v>113</v>
      </c>
      <c r="G28" s="298"/>
      <c r="H28" s="296"/>
      <c r="I28" s="95"/>
      <c r="J28" s="79"/>
      <c r="K28" s="79"/>
      <c r="L28" s="94"/>
      <c r="M28" s="94">
        <v>1</v>
      </c>
      <c r="N28" s="93"/>
      <c r="O28" s="93"/>
      <c r="P28" s="93"/>
      <c r="Q28" s="93"/>
      <c r="R28" s="93"/>
      <c r="S28" s="93"/>
      <c r="T28" s="93"/>
      <c r="U28" s="93"/>
      <c r="V28" s="93"/>
      <c r="W28" s="296"/>
      <c r="X28" s="158" t="s">
        <v>795</v>
      </c>
    </row>
    <row r="29" spans="1:24" ht="50.1" customHeight="1">
      <c r="A29" s="311">
        <v>9</v>
      </c>
      <c r="B29" s="295" t="s">
        <v>114</v>
      </c>
      <c r="C29" s="72" t="s">
        <v>33</v>
      </c>
      <c r="D29" s="72" t="s">
        <v>115</v>
      </c>
      <c r="E29" s="77">
        <v>1</v>
      </c>
      <c r="F29" s="73" t="s">
        <v>116</v>
      </c>
      <c r="G29" s="297" t="s">
        <v>674</v>
      </c>
      <c r="H29" s="295">
        <v>512.54999999999995</v>
      </c>
      <c r="I29" s="95"/>
      <c r="J29" s="297" t="s">
        <v>796</v>
      </c>
      <c r="K29" s="295" t="s">
        <v>727</v>
      </c>
      <c r="L29" s="94"/>
      <c r="M29" s="94"/>
      <c r="N29" s="94"/>
      <c r="O29" s="94"/>
      <c r="P29" s="94"/>
      <c r="Q29" s="94"/>
      <c r="R29" s="94"/>
      <c r="S29" s="94"/>
      <c r="T29" s="94"/>
      <c r="U29" s="94">
        <v>1</v>
      </c>
      <c r="W29" s="295">
        <v>335.49</v>
      </c>
      <c r="X29" s="158"/>
    </row>
    <row r="30" spans="1:24" ht="34.5" customHeight="1">
      <c r="A30" s="312"/>
      <c r="B30" s="296"/>
      <c r="C30" s="72" t="s">
        <v>33</v>
      </c>
      <c r="D30" s="72" t="s">
        <v>117</v>
      </c>
      <c r="E30" s="77">
        <v>2</v>
      </c>
      <c r="F30" s="73" t="s">
        <v>118</v>
      </c>
      <c r="G30" s="298"/>
      <c r="H30" s="296"/>
      <c r="I30" s="95"/>
      <c r="J30" s="298"/>
      <c r="K30" s="296"/>
      <c r="L30" s="94"/>
      <c r="M30" s="94"/>
      <c r="N30" s="94"/>
      <c r="O30" s="94"/>
      <c r="P30" s="94"/>
      <c r="Q30" s="94"/>
      <c r="R30" s="94"/>
      <c r="S30" s="94"/>
      <c r="T30" s="94"/>
      <c r="U30" s="94">
        <v>1</v>
      </c>
      <c r="V30" s="93"/>
      <c r="W30" s="296"/>
      <c r="X30" s="158" t="s">
        <v>748</v>
      </c>
    </row>
    <row r="31" spans="1:24" ht="40.5" customHeight="1">
      <c r="A31" s="311">
        <v>10</v>
      </c>
      <c r="B31" s="295" t="s">
        <v>119</v>
      </c>
      <c r="C31" s="72" t="s">
        <v>33</v>
      </c>
      <c r="D31" s="72" t="s">
        <v>120</v>
      </c>
      <c r="E31" s="77">
        <v>1</v>
      </c>
      <c r="F31" s="73" t="s">
        <v>121</v>
      </c>
      <c r="G31" s="297" t="s">
        <v>675</v>
      </c>
      <c r="H31" s="295">
        <v>512</v>
      </c>
      <c r="I31" s="95"/>
      <c r="J31" s="295" t="s">
        <v>730</v>
      </c>
      <c r="K31" s="295" t="s">
        <v>727</v>
      </c>
      <c r="L31" s="94"/>
      <c r="M31" s="94"/>
      <c r="N31" s="94"/>
      <c r="O31" s="94"/>
      <c r="P31" s="94"/>
      <c r="Q31" s="94"/>
      <c r="R31" s="94"/>
      <c r="S31" s="94"/>
      <c r="T31" s="94">
        <v>1</v>
      </c>
      <c r="U31" s="93"/>
      <c r="V31" s="93"/>
      <c r="W31" s="295">
        <v>195.46</v>
      </c>
      <c r="X31" s="158" t="s">
        <v>840</v>
      </c>
    </row>
    <row r="32" spans="1:24" ht="50.1" customHeight="1">
      <c r="A32" s="312"/>
      <c r="B32" s="296"/>
      <c r="C32" s="72" t="s">
        <v>33</v>
      </c>
      <c r="D32" s="72" t="s">
        <v>122</v>
      </c>
      <c r="E32" s="77">
        <v>2</v>
      </c>
      <c r="F32" s="78" t="s">
        <v>749</v>
      </c>
      <c r="G32" s="298"/>
      <c r="H32" s="296"/>
      <c r="I32" s="95"/>
      <c r="J32" s="296"/>
      <c r="K32" s="296"/>
      <c r="L32" s="94"/>
      <c r="M32" s="94"/>
      <c r="N32" s="94"/>
      <c r="O32" s="94"/>
      <c r="P32" s="94">
        <v>1</v>
      </c>
      <c r="Q32" s="93"/>
      <c r="R32" s="93"/>
      <c r="S32" s="93"/>
      <c r="T32" s="93"/>
      <c r="U32" s="93"/>
      <c r="V32" s="93"/>
      <c r="W32" s="296"/>
      <c r="X32" s="158" t="s">
        <v>748</v>
      </c>
    </row>
    <row r="33" spans="1:24" ht="50.1" customHeight="1">
      <c r="A33" s="311">
        <v>11</v>
      </c>
      <c r="B33" s="295" t="s">
        <v>123</v>
      </c>
      <c r="C33" s="72" t="s">
        <v>43</v>
      </c>
      <c r="D33" s="73" t="s">
        <v>124</v>
      </c>
      <c r="E33" s="74">
        <v>1</v>
      </c>
      <c r="F33" s="73" t="s">
        <v>125</v>
      </c>
      <c r="G33" s="297" t="s">
        <v>678</v>
      </c>
      <c r="H33" s="295">
        <v>498.1</v>
      </c>
      <c r="I33" s="95">
        <v>1</v>
      </c>
      <c r="J33" s="80"/>
      <c r="K33" s="80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303"/>
      <c r="X33" s="301" t="s">
        <v>797</v>
      </c>
    </row>
    <row r="34" spans="1:24" ht="50.1" customHeight="1">
      <c r="A34" s="312"/>
      <c r="B34" s="296"/>
      <c r="C34" s="72" t="s">
        <v>43</v>
      </c>
      <c r="D34" s="73" t="s">
        <v>126</v>
      </c>
      <c r="E34" s="74">
        <v>2</v>
      </c>
      <c r="F34" s="73" t="s">
        <v>127</v>
      </c>
      <c r="G34" s="298"/>
      <c r="H34" s="296"/>
      <c r="I34" s="95">
        <v>1</v>
      </c>
      <c r="J34" s="80"/>
      <c r="K34" s="80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304"/>
      <c r="X34" s="302"/>
    </row>
    <row r="35" spans="1:24" ht="50.1" customHeight="1">
      <c r="A35" s="311">
        <v>12</v>
      </c>
      <c r="B35" s="295" t="s">
        <v>128</v>
      </c>
      <c r="C35" s="72" t="s">
        <v>43</v>
      </c>
      <c r="D35" s="73" t="s">
        <v>129</v>
      </c>
      <c r="E35" s="74">
        <v>1</v>
      </c>
      <c r="F35" s="73" t="s">
        <v>130</v>
      </c>
      <c r="G35" s="322" t="s">
        <v>676</v>
      </c>
      <c r="H35" s="295">
        <v>503.36</v>
      </c>
      <c r="I35" s="95"/>
      <c r="J35" s="297" t="s">
        <v>798</v>
      </c>
      <c r="K35" s="295" t="s">
        <v>727</v>
      </c>
      <c r="L35" s="94"/>
      <c r="M35" s="94"/>
      <c r="N35" s="94"/>
      <c r="O35" s="94"/>
      <c r="P35" s="94"/>
      <c r="Q35" s="94"/>
      <c r="R35" s="94"/>
      <c r="S35" s="94"/>
      <c r="T35" s="94"/>
      <c r="U35" s="94">
        <v>1</v>
      </c>
      <c r="V35" s="93"/>
      <c r="W35" s="295">
        <v>326.36</v>
      </c>
      <c r="X35" s="158" t="s">
        <v>748</v>
      </c>
    </row>
    <row r="36" spans="1:24" ht="50.1" customHeight="1">
      <c r="A36" s="312"/>
      <c r="B36" s="296"/>
      <c r="C36" s="72" t="s">
        <v>43</v>
      </c>
      <c r="D36" s="72" t="s">
        <v>131</v>
      </c>
      <c r="E36" s="77">
        <v>2</v>
      </c>
      <c r="F36" s="73" t="s">
        <v>132</v>
      </c>
      <c r="G36" s="323"/>
      <c r="H36" s="296"/>
      <c r="I36" s="95"/>
      <c r="J36" s="298"/>
      <c r="K36" s="296"/>
      <c r="L36" s="94"/>
      <c r="M36" s="94"/>
      <c r="N36" s="94"/>
      <c r="O36" s="94"/>
      <c r="P36" s="94"/>
      <c r="Q36" s="94"/>
      <c r="R36" s="94"/>
      <c r="S36" s="94"/>
      <c r="T36" s="94"/>
      <c r="U36" s="94">
        <v>1</v>
      </c>
      <c r="V36" s="93"/>
      <c r="W36" s="296"/>
      <c r="X36" s="158"/>
    </row>
    <row r="37" spans="1:24" ht="69.75" customHeight="1">
      <c r="A37" s="311">
        <v>13</v>
      </c>
      <c r="B37" s="295" t="s">
        <v>133</v>
      </c>
      <c r="C37" s="72" t="s">
        <v>43</v>
      </c>
      <c r="D37" s="73" t="s">
        <v>134</v>
      </c>
      <c r="E37" s="74">
        <v>1</v>
      </c>
      <c r="F37" s="73" t="s">
        <v>135</v>
      </c>
      <c r="G37" s="297" t="s">
        <v>677</v>
      </c>
      <c r="H37" s="295">
        <v>504.28</v>
      </c>
      <c r="I37" s="95">
        <v>1</v>
      </c>
      <c r="J37" s="297" t="s">
        <v>799</v>
      </c>
      <c r="K37" s="295" t="s">
        <v>727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295">
        <v>181.93</v>
      </c>
      <c r="X37" s="158" t="s">
        <v>785</v>
      </c>
    </row>
    <row r="38" spans="1:24" ht="50.1" customHeight="1">
      <c r="A38" s="312"/>
      <c r="B38" s="296"/>
      <c r="C38" s="72" t="s">
        <v>43</v>
      </c>
      <c r="D38" s="73" t="s">
        <v>136</v>
      </c>
      <c r="E38" s="74">
        <v>2</v>
      </c>
      <c r="F38" s="78" t="s">
        <v>137</v>
      </c>
      <c r="G38" s="298"/>
      <c r="H38" s="296"/>
      <c r="I38" s="95"/>
      <c r="J38" s="298"/>
      <c r="K38" s="296"/>
      <c r="L38" s="94"/>
      <c r="M38" s="94"/>
      <c r="N38" s="94"/>
      <c r="O38" s="94"/>
      <c r="P38" s="94"/>
      <c r="Q38" s="94"/>
      <c r="R38" s="94"/>
      <c r="S38" s="94"/>
      <c r="T38" s="94"/>
      <c r="U38" s="94">
        <v>1</v>
      </c>
      <c r="V38" s="93"/>
      <c r="W38" s="296"/>
      <c r="X38" s="158"/>
    </row>
    <row r="39" spans="1:24" ht="50.1" customHeight="1">
      <c r="A39" s="311">
        <v>14</v>
      </c>
      <c r="B39" s="295" t="s">
        <v>138</v>
      </c>
      <c r="C39" s="72" t="s">
        <v>43</v>
      </c>
      <c r="D39" s="73" t="s">
        <v>139</v>
      </c>
      <c r="E39" s="74">
        <v>1</v>
      </c>
      <c r="F39" s="73" t="s">
        <v>140</v>
      </c>
      <c r="G39" s="297" t="s">
        <v>678</v>
      </c>
      <c r="H39" s="295">
        <v>500.94</v>
      </c>
      <c r="I39" s="95"/>
      <c r="J39" s="297" t="s">
        <v>800</v>
      </c>
      <c r="K39" s="295" t="s">
        <v>727</v>
      </c>
      <c r="L39" s="94"/>
      <c r="M39" s="94"/>
      <c r="N39" s="94"/>
      <c r="O39" s="94"/>
      <c r="P39" s="94"/>
      <c r="Q39" s="94"/>
      <c r="R39" s="94"/>
      <c r="S39" s="94"/>
      <c r="T39" s="94"/>
      <c r="U39" s="94">
        <v>1</v>
      </c>
      <c r="V39" s="93"/>
      <c r="W39" s="295">
        <v>347.95</v>
      </c>
      <c r="X39" s="158"/>
    </row>
    <row r="40" spans="1:24" ht="50.1" customHeight="1">
      <c r="A40" s="312"/>
      <c r="B40" s="296"/>
      <c r="C40" s="72" t="s">
        <v>43</v>
      </c>
      <c r="D40" s="73" t="s">
        <v>141</v>
      </c>
      <c r="E40" s="74">
        <v>2</v>
      </c>
      <c r="F40" s="73" t="s">
        <v>142</v>
      </c>
      <c r="G40" s="298"/>
      <c r="H40" s="296"/>
      <c r="I40" s="95"/>
      <c r="J40" s="298"/>
      <c r="K40" s="296"/>
      <c r="L40" s="94"/>
      <c r="M40" s="94"/>
      <c r="N40" s="94"/>
      <c r="O40" s="94"/>
      <c r="P40" s="94"/>
      <c r="Q40" s="94"/>
      <c r="R40" s="94"/>
      <c r="S40" s="94"/>
      <c r="T40" s="94"/>
      <c r="U40" s="94">
        <v>1</v>
      </c>
      <c r="V40" s="93"/>
      <c r="W40" s="296"/>
      <c r="X40" s="158"/>
    </row>
    <row r="41" spans="1:24" ht="40.5">
      <c r="A41" s="311">
        <v>15</v>
      </c>
      <c r="B41" s="295" t="s">
        <v>143</v>
      </c>
      <c r="C41" s="72" t="s">
        <v>43</v>
      </c>
      <c r="D41" s="73" t="s">
        <v>144</v>
      </c>
      <c r="E41" s="74">
        <v>1</v>
      </c>
      <c r="F41" s="78" t="s">
        <v>145</v>
      </c>
      <c r="G41" s="297" t="s">
        <v>679</v>
      </c>
      <c r="H41" s="295">
        <v>748.65</v>
      </c>
      <c r="I41" s="95"/>
      <c r="J41" s="297" t="s">
        <v>801</v>
      </c>
      <c r="K41" s="295" t="s">
        <v>727</v>
      </c>
      <c r="L41" s="94"/>
      <c r="M41" s="94"/>
      <c r="N41" s="94"/>
      <c r="O41" s="94"/>
      <c r="P41" s="94"/>
      <c r="Q41" s="94"/>
      <c r="R41" s="94"/>
      <c r="S41" s="94">
        <v>1</v>
      </c>
      <c r="T41" s="93"/>
      <c r="U41" s="93"/>
      <c r="V41" s="93"/>
      <c r="W41" s="295">
        <v>409.69</v>
      </c>
      <c r="X41" s="158" t="s">
        <v>748</v>
      </c>
    </row>
    <row r="42" spans="1:24" ht="40.5">
      <c r="A42" s="321"/>
      <c r="B42" s="299"/>
      <c r="C42" s="72" t="s">
        <v>43</v>
      </c>
      <c r="D42" s="73" t="s">
        <v>146</v>
      </c>
      <c r="E42" s="74">
        <v>2</v>
      </c>
      <c r="F42" s="73" t="s">
        <v>147</v>
      </c>
      <c r="G42" s="300"/>
      <c r="H42" s="299"/>
      <c r="I42" s="95"/>
      <c r="J42" s="300"/>
      <c r="K42" s="299"/>
      <c r="L42" s="94"/>
      <c r="M42" s="94"/>
      <c r="N42" s="94"/>
      <c r="O42" s="94"/>
      <c r="P42" s="94"/>
      <c r="Q42" s="94"/>
      <c r="R42" s="94">
        <v>1</v>
      </c>
      <c r="S42" s="93"/>
      <c r="T42" s="93"/>
      <c r="U42" s="93"/>
      <c r="V42" s="93"/>
      <c r="W42" s="299"/>
      <c r="X42" s="158" t="s">
        <v>885</v>
      </c>
    </row>
    <row r="43" spans="1:24" ht="50.1" customHeight="1">
      <c r="A43" s="312"/>
      <c r="B43" s="296"/>
      <c r="C43" s="72" t="s">
        <v>43</v>
      </c>
      <c r="D43" s="73" t="s">
        <v>148</v>
      </c>
      <c r="E43" s="74">
        <v>3</v>
      </c>
      <c r="F43" s="73" t="s">
        <v>149</v>
      </c>
      <c r="G43" s="298"/>
      <c r="H43" s="296"/>
      <c r="I43" s="95"/>
      <c r="J43" s="298"/>
      <c r="K43" s="296"/>
      <c r="L43" s="94"/>
      <c r="M43" s="94"/>
      <c r="N43" s="94"/>
      <c r="O43" s="94"/>
      <c r="P43" s="94"/>
      <c r="Q43" s="94"/>
      <c r="R43" s="94"/>
      <c r="S43" s="94"/>
      <c r="T43" s="94"/>
      <c r="U43" s="94">
        <v>1</v>
      </c>
      <c r="V43" s="93"/>
      <c r="W43" s="296"/>
      <c r="X43" s="158" t="s">
        <v>748</v>
      </c>
    </row>
    <row r="44" spans="1:24" ht="57" customHeight="1">
      <c r="A44" s="311">
        <v>16</v>
      </c>
      <c r="B44" s="295" t="s">
        <v>150</v>
      </c>
      <c r="C44" s="72" t="s">
        <v>43</v>
      </c>
      <c r="D44" s="73" t="s">
        <v>151</v>
      </c>
      <c r="E44" s="74">
        <v>1</v>
      </c>
      <c r="F44" s="78" t="s">
        <v>152</v>
      </c>
      <c r="G44" s="297" t="s">
        <v>750</v>
      </c>
      <c r="H44" s="295">
        <v>758</v>
      </c>
      <c r="I44" s="95"/>
      <c r="J44" s="324" t="s">
        <v>802</v>
      </c>
      <c r="K44" s="79"/>
      <c r="L44" s="94"/>
      <c r="M44" s="94"/>
      <c r="N44" s="94"/>
      <c r="O44" s="94"/>
      <c r="P44" s="94"/>
      <c r="Q44" s="94"/>
      <c r="R44" s="94">
        <v>1</v>
      </c>
      <c r="S44" s="93"/>
      <c r="T44" s="93"/>
      <c r="U44" s="93"/>
      <c r="V44" s="93"/>
      <c r="W44" s="295">
        <v>492.66</v>
      </c>
      <c r="X44" s="158" t="s">
        <v>748</v>
      </c>
    </row>
    <row r="45" spans="1:24" ht="33" customHeight="1">
      <c r="A45" s="321"/>
      <c r="B45" s="299"/>
      <c r="C45" s="72" t="s">
        <v>43</v>
      </c>
      <c r="D45" s="73" t="s">
        <v>153</v>
      </c>
      <c r="E45" s="74">
        <v>2</v>
      </c>
      <c r="F45" s="73" t="s">
        <v>154</v>
      </c>
      <c r="G45" s="300"/>
      <c r="H45" s="299"/>
      <c r="I45" s="95"/>
      <c r="J45" s="325"/>
      <c r="K45" s="79"/>
      <c r="L45" s="94"/>
      <c r="M45" s="94"/>
      <c r="N45" s="94"/>
      <c r="O45" s="94"/>
      <c r="P45" s="94"/>
      <c r="Q45" s="94"/>
      <c r="R45" s="94"/>
      <c r="S45" s="94"/>
      <c r="T45" s="94"/>
      <c r="U45" s="94">
        <v>1</v>
      </c>
      <c r="V45" s="93"/>
      <c r="W45" s="299"/>
      <c r="X45" s="158" t="s">
        <v>886</v>
      </c>
    </row>
    <row r="46" spans="1:24" ht="40.5" customHeight="1">
      <c r="A46" s="312"/>
      <c r="B46" s="296"/>
      <c r="C46" s="72" t="s">
        <v>43</v>
      </c>
      <c r="D46" s="73" t="s">
        <v>155</v>
      </c>
      <c r="E46" s="74">
        <v>3</v>
      </c>
      <c r="F46" s="73" t="s">
        <v>156</v>
      </c>
      <c r="G46" s="298"/>
      <c r="H46" s="296"/>
      <c r="I46" s="95"/>
      <c r="J46" s="326"/>
      <c r="K46" s="79"/>
      <c r="L46" s="94"/>
      <c r="M46" s="94"/>
      <c r="N46" s="94"/>
      <c r="O46" s="94"/>
      <c r="P46" s="94"/>
      <c r="Q46" s="94"/>
      <c r="R46" s="94"/>
      <c r="S46" s="94"/>
      <c r="T46" s="94"/>
      <c r="U46" s="94">
        <v>1</v>
      </c>
      <c r="V46" s="93"/>
      <c r="W46" s="296"/>
      <c r="X46" s="158" t="s">
        <v>886</v>
      </c>
    </row>
    <row r="47" spans="1:24" ht="30" customHeight="1">
      <c r="A47" s="48"/>
      <c r="B47" s="79"/>
      <c r="C47" s="305" t="s">
        <v>21</v>
      </c>
      <c r="D47" s="305"/>
      <c r="E47" s="95">
        <f>E10+E13+E15+E17+E20+E23+E25+E28+E30+E32+E34+E36+E38+E40+E43+E46</f>
        <v>39</v>
      </c>
      <c r="F47" s="79"/>
      <c r="G47" s="79"/>
      <c r="H47" s="95">
        <f>SUM(H8:H46)</f>
        <v>10068.129999999999</v>
      </c>
      <c r="I47" s="95">
        <f>SUM(I8:I46)</f>
        <v>9</v>
      </c>
      <c r="J47" s="79"/>
      <c r="K47" s="79"/>
      <c r="L47" s="183">
        <f t="shared" ref="L47:W47" si="0">SUM(L8:L46)</f>
        <v>0</v>
      </c>
      <c r="M47" s="182">
        <f t="shared" si="0"/>
        <v>4</v>
      </c>
      <c r="N47" s="182">
        <f t="shared" si="0"/>
        <v>0</v>
      </c>
      <c r="O47" s="182">
        <f t="shared" si="0"/>
        <v>0</v>
      </c>
      <c r="P47" s="182">
        <f t="shared" si="0"/>
        <v>5</v>
      </c>
      <c r="Q47" s="182">
        <f t="shared" si="0"/>
        <v>0</v>
      </c>
      <c r="R47" s="182">
        <f t="shared" si="0"/>
        <v>9</v>
      </c>
      <c r="S47" s="182">
        <f t="shared" si="0"/>
        <v>1</v>
      </c>
      <c r="T47" s="182">
        <f t="shared" si="0"/>
        <v>1</v>
      </c>
      <c r="U47" s="182">
        <f>SUM(U8:U46)</f>
        <v>10</v>
      </c>
      <c r="V47" s="183">
        <f t="shared" si="0"/>
        <v>0</v>
      </c>
      <c r="W47" s="222">
        <f t="shared" si="0"/>
        <v>3650.5699999999997</v>
      </c>
      <c r="X47" s="79"/>
    </row>
  </sheetData>
  <mergeCells count="130"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zoomScale="55" zoomScaleNormal="55" zoomScaleSheetLayoutView="59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78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39.7109375" customWidth="1"/>
  </cols>
  <sheetData>
    <row r="1" spans="1:24" ht="15.75">
      <c r="A1" s="315" t="s">
        <v>19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4" ht="15.75">
      <c r="A2" s="319" t="s">
        <v>783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ht="15.75">
      <c r="A3" s="320" t="s">
        <v>830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13" t="str">
        <f>Summary!X3</f>
        <v>Date:-30.11.2014</v>
      </c>
      <c r="X3" s="314"/>
    </row>
    <row r="4" spans="1:24" ht="31.5" customHeight="1">
      <c r="A4" s="318" t="s">
        <v>862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</row>
    <row r="5" spans="1:24" ht="15" customHeight="1">
      <c r="A5" s="308" t="s">
        <v>0</v>
      </c>
      <c r="B5" s="306" t="s">
        <v>1</v>
      </c>
      <c r="C5" s="306" t="s">
        <v>2</v>
      </c>
      <c r="D5" s="306" t="s">
        <v>3</v>
      </c>
      <c r="E5" s="306" t="s">
        <v>0</v>
      </c>
      <c r="F5" s="306" t="s">
        <v>4</v>
      </c>
      <c r="G5" s="306" t="s">
        <v>5</v>
      </c>
      <c r="H5" s="306" t="s">
        <v>6</v>
      </c>
      <c r="I5" s="307" t="s">
        <v>16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6" t="s">
        <v>20</v>
      </c>
      <c r="X5" s="316" t="s">
        <v>14</v>
      </c>
    </row>
    <row r="6" spans="1:24" ht="34.5" customHeight="1">
      <c r="A6" s="309"/>
      <c r="B6" s="306"/>
      <c r="C6" s="306"/>
      <c r="D6" s="306"/>
      <c r="E6" s="306"/>
      <c r="F6" s="306"/>
      <c r="G6" s="306"/>
      <c r="H6" s="306"/>
      <c r="I6" s="327" t="s">
        <v>7</v>
      </c>
      <c r="J6" s="308" t="s">
        <v>725</v>
      </c>
      <c r="K6" s="308" t="s">
        <v>743</v>
      </c>
      <c r="L6" s="307" t="s">
        <v>15</v>
      </c>
      <c r="M6" s="306" t="s">
        <v>10</v>
      </c>
      <c r="N6" s="306" t="s">
        <v>9</v>
      </c>
      <c r="O6" s="306" t="s">
        <v>17</v>
      </c>
      <c r="P6" s="306"/>
      <c r="Q6" s="306" t="s">
        <v>18</v>
      </c>
      <c r="R6" s="306"/>
      <c r="S6" s="306" t="s">
        <v>55</v>
      </c>
      <c r="T6" s="306"/>
      <c r="U6" s="306" t="s">
        <v>13</v>
      </c>
      <c r="V6" s="306" t="s">
        <v>8</v>
      </c>
      <c r="W6" s="306"/>
      <c r="X6" s="316"/>
    </row>
    <row r="7" spans="1:24" ht="24" customHeight="1">
      <c r="A7" s="310"/>
      <c r="B7" s="306"/>
      <c r="C7" s="306"/>
      <c r="D7" s="306"/>
      <c r="E7" s="306"/>
      <c r="F7" s="306"/>
      <c r="G7" s="306"/>
      <c r="H7" s="306"/>
      <c r="I7" s="327"/>
      <c r="J7" s="310"/>
      <c r="K7" s="310"/>
      <c r="L7" s="307"/>
      <c r="M7" s="306"/>
      <c r="N7" s="306"/>
      <c r="O7" s="207" t="s">
        <v>11</v>
      </c>
      <c r="P7" s="207" t="s">
        <v>12</v>
      </c>
      <c r="Q7" s="207" t="s">
        <v>11</v>
      </c>
      <c r="R7" s="207" t="s">
        <v>12</v>
      </c>
      <c r="S7" s="207" t="s">
        <v>11</v>
      </c>
      <c r="T7" s="207" t="s">
        <v>12</v>
      </c>
      <c r="U7" s="306"/>
      <c r="V7" s="306"/>
      <c r="W7" s="306"/>
      <c r="X7" s="316"/>
    </row>
    <row r="8" spans="1:24" ht="50.1" customHeight="1">
      <c r="A8" s="308">
        <v>1</v>
      </c>
      <c r="B8" s="295" t="s">
        <v>555</v>
      </c>
      <c r="C8" s="72" t="s">
        <v>537</v>
      </c>
      <c r="D8" s="72" t="s">
        <v>537</v>
      </c>
      <c r="E8" s="77">
        <v>1</v>
      </c>
      <c r="F8" s="78" t="s">
        <v>538</v>
      </c>
      <c r="G8" s="297" t="s">
        <v>689</v>
      </c>
      <c r="H8" s="295">
        <v>782.48</v>
      </c>
      <c r="I8" s="176"/>
      <c r="J8" s="75"/>
      <c r="K8" s="75"/>
      <c r="L8" s="90"/>
      <c r="M8" s="90"/>
      <c r="N8" s="90"/>
      <c r="O8" s="90"/>
      <c r="P8" s="91">
        <v>1</v>
      </c>
      <c r="Q8" s="89"/>
      <c r="R8" s="89"/>
      <c r="S8" s="89"/>
      <c r="T8" s="89"/>
      <c r="U8" s="89"/>
      <c r="V8" s="89"/>
      <c r="W8" s="295">
        <v>132.38999999999999</v>
      </c>
      <c r="X8" s="156" t="s">
        <v>792</v>
      </c>
    </row>
    <row r="9" spans="1:24" ht="40.5">
      <c r="A9" s="309"/>
      <c r="B9" s="299"/>
      <c r="C9" s="72" t="s">
        <v>537</v>
      </c>
      <c r="D9" s="72" t="s">
        <v>539</v>
      </c>
      <c r="E9" s="77">
        <v>2</v>
      </c>
      <c r="F9" s="78" t="s">
        <v>540</v>
      </c>
      <c r="G9" s="300"/>
      <c r="H9" s="299"/>
      <c r="I9" s="176">
        <v>1</v>
      </c>
      <c r="J9" s="75"/>
      <c r="K9" s="75"/>
      <c r="L9" s="88"/>
      <c r="M9" s="89"/>
      <c r="N9" s="89"/>
      <c r="O9" s="89"/>
      <c r="P9" s="89"/>
      <c r="Q9" s="89"/>
      <c r="R9" s="89"/>
      <c r="S9" s="89"/>
      <c r="T9" s="89"/>
      <c r="U9" s="89"/>
      <c r="V9" s="89"/>
      <c r="W9" s="299"/>
      <c r="X9" s="156" t="s">
        <v>793</v>
      </c>
    </row>
    <row r="10" spans="1:24" ht="50.1" customHeight="1">
      <c r="A10" s="310"/>
      <c r="B10" s="296"/>
      <c r="C10" s="72" t="s">
        <v>537</v>
      </c>
      <c r="D10" s="72" t="s">
        <v>541</v>
      </c>
      <c r="E10" s="77">
        <v>3</v>
      </c>
      <c r="F10" s="73" t="s">
        <v>542</v>
      </c>
      <c r="G10" s="298"/>
      <c r="H10" s="296"/>
      <c r="I10" s="176"/>
      <c r="J10" s="75"/>
      <c r="K10" s="75"/>
      <c r="L10" s="90"/>
      <c r="M10" s="90"/>
      <c r="N10" s="90"/>
      <c r="O10" s="90"/>
      <c r="P10" s="91">
        <v>1</v>
      </c>
      <c r="Q10" s="89"/>
      <c r="R10" s="89"/>
      <c r="S10" s="89"/>
      <c r="T10" s="89"/>
      <c r="U10" s="89"/>
      <c r="V10" s="89"/>
      <c r="W10" s="296"/>
      <c r="X10" s="172" t="s">
        <v>748</v>
      </c>
    </row>
    <row r="11" spans="1:24" ht="50.1" customHeight="1">
      <c r="A11" s="308">
        <v>2</v>
      </c>
      <c r="B11" s="295" t="s">
        <v>556</v>
      </c>
      <c r="C11" s="72" t="s">
        <v>537</v>
      </c>
      <c r="D11" s="72" t="s">
        <v>543</v>
      </c>
      <c r="E11" s="77">
        <v>1</v>
      </c>
      <c r="F11" s="73" t="s">
        <v>544</v>
      </c>
      <c r="G11" s="297" t="s">
        <v>869</v>
      </c>
      <c r="H11" s="295">
        <v>780</v>
      </c>
      <c r="I11" s="176">
        <v>1</v>
      </c>
      <c r="J11" s="75"/>
      <c r="K11" s="75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95"/>
      <c r="X11" s="157"/>
    </row>
    <row r="12" spans="1:24" ht="50.1" customHeight="1">
      <c r="A12" s="309"/>
      <c r="B12" s="299"/>
      <c r="C12" s="72" t="s">
        <v>537</v>
      </c>
      <c r="D12" s="72" t="s">
        <v>545</v>
      </c>
      <c r="E12" s="77">
        <v>2</v>
      </c>
      <c r="F12" s="73" t="s">
        <v>546</v>
      </c>
      <c r="G12" s="300"/>
      <c r="H12" s="299"/>
      <c r="I12" s="176">
        <v>1</v>
      </c>
      <c r="J12" s="75"/>
      <c r="K12" s="75"/>
      <c r="L12" s="8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299"/>
      <c r="X12" s="157"/>
    </row>
    <row r="13" spans="1:24" ht="50.1" customHeight="1">
      <c r="A13" s="310"/>
      <c r="B13" s="296"/>
      <c r="C13" s="72" t="s">
        <v>537</v>
      </c>
      <c r="D13" s="72" t="s">
        <v>547</v>
      </c>
      <c r="E13" s="77">
        <v>3</v>
      </c>
      <c r="F13" s="73" t="s">
        <v>548</v>
      </c>
      <c r="G13" s="298"/>
      <c r="H13" s="296"/>
      <c r="I13" s="176">
        <v>1</v>
      </c>
      <c r="J13" s="75"/>
      <c r="K13" s="75"/>
      <c r="L13" s="88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96"/>
      <c r="X13" s="157"/>
    </row>
    <row r="14" spans="1:24" ht="50.1" customHeight="1">
      <c r="A14" s="311">
        <v>3</v>
      </c>
      <c r="B14" s="295" t="s">
        <v>157</v>
      </c>
      <c r="C14" s="81" t="s">
        <v>44</v>
      </c>
      <c r="D14" s="72" t="s">
        <v>158</v>
      </c>
      <c r="E14" s="77">
        <v>1</v>
      </c>
      <c r="F14" s="73" t="s">
        <v>159</v>
      </c>
      <c r="G14" s="297" t="s">
        <v>680</v>
      </c>
      <c r="H14" s="295">
        <v>498.96</v>
      </c>
      <c r="I14" s="177"/>
      <c r="J14" s="324" t="s">
        <v>803</v>
      </c>
      <c r="K14" s="328"/>
      <c r="L14" s="94"/>
      <c r="M14" s="94"/>
      <c r="N14" s="94"/>
      <c r="O14" s="94"/>
      <c r="P14" s="94"/>
      <c r="Q14" s="94"/>
      <c r="R14" s="94"/>
      <c r="S14" s="94"/>
      <c r="T14" s="94"/>
      <c r="U14" s="94">
        <v>1</v>
      </c>
      <c r="V14" s="93"/>
      <c r="W14" s="295">
        <v>327.93</v>
      </c>
      <c r="X14" s="158" t="s">
        <v>887</v>
      </c>
    </row>
    <row r="15" spans="1:24" ht="50.1" customHeight="1">
      <c r="A15" s="312"/>
      <c r="B15" s="296"/>
      <c r="C15" s="81" t="s">
        <v>44</v>
      </c>
      <c r="D15" s="72" t="s">
        <v>160</v>
      </c>
      <c r="E15" s="77">
        <v>2</v>
      </c>
      <c r="F15" s="73" t="s">
        <v>161</v>
      </c>
      <c r="G15" s="298"/>
      <c r="H15" s="296"/>
      <c r="I15" s="177"/>
      <c r="J15" s="326"/>
      <c r="K15" s="329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>
        <v>1</v>
      </c>
      <c r="W15" s="296"/>
      <c r="X15" s="158" t="s">
        <v>841</v>
      </c>
    </row>
    <row r="16" spans="1:24" ht="50.1" customHeight="1">
      <c r="A16" s="311">
        <v>4</v>
      </c>
      <c r="B16" s="295" t="s">
        <v>162</v>
      </c>
      <c r="C16" s="81" t="s">
        <v>44</v>
      </c>
      <c r="D16" s="72" t="s">
        <v>163</v>
      </c>
      <c r="E16" s="77">
        <v>1</v>
      </c>
      <c r="F16" s="82" t="s">
        <v>164</v>
      </c>
      <c r="G16" s="297" t="s">
        <v>817</v>
      </c>
      <c r="H16" s="295">
        <v>456.8</v>
      </c>
      <c r="I16" s="177"/>
      <c r="J16" s="79"/>
      <c r="K16" s="79"/>
      <c r="L16" s="94">
        <v>1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295">
        <v>50.74</v>
      </c>
      <c r="X16" s="158" t="s">
        <v>888</v>
      </c>
    </row>
    <row r="17" spans="1:24" ht="50.1" customHeight="1">
      <c r="A17" s="321"/>
      <c r="B17" s="299"/>
      <c r="C17" s="81" t="s">
        <v>44</v>
      </c>
      <c r="D17" s="72" t="s">
        <v>165</v>
      </c>
      <c r="E17" s="77">
        <v>2</v>
      </c>
      <c r="F17" s="73" t="s">
        <v>166</v>
      </c>
      <c r="G17" s="300"/>
      <c r="H17" s="299"/>
      <c r="I17" s="177"/>
      <c r="J17" s="79"/>
      <c r="K17" s="79"/>
      <c r="L17" s="175"/>
      <c r="M17" s="175"/>
      <c r="N17" s="175">
        <v>1</v>
      </c>
      <c r="O17" s="93"/>
      <c r="P17" s="93"/>
      <c r="Q17" s="93"/>
      <c r="R17" s="93"/>
      <c r="S17" s="93"/>
      <c r="T17" s="93"/>
      <c r="U17" s="93"/>
      <c r="V17" s="93"/>
      <c r="W17" s="299"/>
      <c r="X17" s="158"/>
    </row>
    <row r="18" spans="1:24" ht="50.1" customHeight="1">
      <c r="A18" s="312"/>
      <c r="B18" s="296"/>
      <c r="C18" s="81" t="s">
        <v>44</v>
      </c>
      <c r="D18" s="72" t="s">
        <v>167</v>
      </c>
      <c r="E18" s="77">
        <v>3</v>
      </c>
      <c r="F18" s="73" t="s">
        <v>168</v>
      </c>
      <c r="G18" s="298"/>
      <c r="H18" s="296"/>
      <c r="I18" s="177"/>
      <c r="J18" s="79"/>
      <c r="K18" s="79"/>
      <c r="L18" s="175"/>
      <c r="M18" s="175">
        <v>1</v>
      </c>
      <c r="N18" s="93"/>
      <c r="O18" s="93"/>
      <c r="P18" s="93"/>
      <c r="Q18" s="93"/>
      <c r="R18" s="93"/>
      <c r="S18" s="93"/>
      <c r="T18" s="93"/>
      <c r="U18" s="93"/>
      <c r="V18" s="93"/>
      <c r="W18" s="296"/>
      <c r="X18" s="158"/>
    </row>
    <row r="19" spans="1:24" ht="38.25" customHeight="1">
      <c r="A19" s="311">
        <v>5</v>
      </c>
      <c r="B19" s="295" t="s">
        <v>169</v>
      </c>
      <c r="C19" s="81" t="s">
        <v>44</v>
      </c>
      <c r="D19" s="72" t="s">
        <v>170</v>
      </c>
      <c r="E19" s="77">
        <v>1</v>
      </c>
      <c r="F19" s="73" t="s">
        <v>171</v>
      </c>
      <c r="G19" s="297" t="s">
        <v>818</v>
      </c>
      <c r="H19" s="295">
        <v>507.81</v>
      </c>
      <c r="I19" s="177"/>
      <c r="J19" s="79"/>
      <c r="K19" s="79"/>
      <c r="L19" s="175"/>
      <c r="M19" s="175">
        <v>1</v>
      </c>
      <c r="N19" s="93"/>
      <c r="O19" s="93"/>
      <c r="P19" s="93"/>
      <c r="Q19" s="93"/>
      <c r="R19" s="93"/>
      <c r="S19" s="93"/>
      <c r="T19" s="93"/>
      <c r="U19" s="93"/>
      <c r="V19" s="93"/>
      <c r="W19" s="295">
        <v>47.99</v>
      </c>
      <c r="X19" s="158"/>
    </row>
    <row r="20" spans="1:24" ht="50.1" customHeight="1">
      <c r="A20" s="312"/>
      <c r="B20" s="296"/>
      <c r="C20" s="81" t="s">
        <v>44</v>
      </c>
      <c r="D20" s="72" t="s">
        <v>172</v>
      </c>
      <c r="E20" s="77">
        <v>2</v>
      </c>
      <c r="F20" s="73" t="s">
        <v>173</v>
      </c>
      <c r="G20" s="298"/>
      <c r="H20" s="296"/>
      <c r="I20" s="177"/>
      <c r="J20" s="79"/>
      <c r="K20" s="79"/>
      <c r="L20" s="175"/>
      <c r="M20" s="175"/>
      <c r="N20" s="175">
        <v>1</v>
      </c>
      <c r="O20" s="93"/>
      <c r="P20" s="93"/>
      <c r="Q20" s="93"/>
      <c r="R20" s="93"/>
      <c r="S20" s="93"/>
      <c r="T20" s="93"/>
      <c r="U20" s="93"/>
      <c r="V20" s="93"/>
      <c r="W20" s="296"/>
      <c r="X20" s="158"/>
    </row>
    <row r="21" spans="1:24" ht="50.1" customHeight="1">
      <c r="A21" s="311">
        <v>6</v>
      </c>
      <c r="B21" s="295" t="s">
        <v>174</v>
      </c>
      <c r="C21" s="81" t="s">
        <v>44</v>
      </c>
      <c r="D21" s="72" t="s">
        <v>175</v>
      </c>
      <c r="E21" s="77">
        <v>1</v>
      </c>
      <c r="F21" s="73" t="s">
        <v>176</v>
      </c>
      <c r="G21" s="297" t="s">
        <v>819</v>
      </c>
      <c r="H21" s="295">
        <v>747.74</v>
      </c>
      <c r="I21" s="177"/>
      <c r="J21" s="79"/>
      <c r="K21" s="79"/>
      <c r="L21" s="175"/>
      <c r="M21" s="175">
        <v>1</v>
      </c>
      <c r="N21" s="93"/>
      <c r="O21" s="93"/>
      <c r="P21" s="93"/>
      <c r="Q21" s="93"/>
      <c r="R21" s="93"/>
      <c r="S21" s="93"/>
      <c r="T21" s="93"/>
      <c r="U21" s="93"/>
      <c r="V21" s="93"/>
      <c r="W21" s="295">
        <v>45.67</v>
      </c>
      <c r="X21" s="158"/>
    </row>
    <row r="22" spans="1:24" ht="50.1" customHeight="1">
      <c r="A22" s="321"/>
      <c r="B22" s="299"/>
      <c r="C22" s="81" t="s">
        <v>44</v>
      </c>
      <c r="D22" s="72" t="s">
        <v>177</v>
      </c>
      <c r="E22" s="77">
        <v>2</v>
      </c>
      <c r="F22" s="73" t="s">
        <v>178</v>
      </c>
      <c r="G22" s="300"/>
      <c r="H22" s="299"/>
      <c r="I22" s="177">
        <v>1</v>
      </c>
      <c r="J22" s="83"/>
      <c r="K22" s="8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299"/>
      <c r="X22" s="158"/>
    </row>
    <row r="23" spans="1:24" ht="50.1" customHeight="1">
      <c r="A23" s="312"/>
      <c r="B23" s="296"/>
      <c r="C23" s="81" t="s">
        <v>44</v>
      </c>
      <c r="D23" s="72" t="s">
        <v>179</v>
      </c>
      <c r="E23" s="77">
        <v>3</v>
      </c>
      <c r="F23" s="73" t="s">
        <v>180</v>
      </c>
      <c r="G23" s="298"/>
      <c r="H23" s="296"/>
      <c r="I23" s="177"/>
      <c r="J23" s="83"/>
      <c r="K23" s="83"/>
      <c r="L23" s="175"/>
      <c r="M23" s="175"/>
      <c r="N23" s="175">
        <v>1</v>
      </c>
      <c r="O23" s="93"/>
      <c r="P23" s="93"/>
      <c r="Q23" s="93"/>
      <c r="R23" s="93"/>
      <c r="S23" s="93"/>
      <c r="T23" s="93"/>
      <c r="U23" s="93"/>
      <c r="V23" s="93"/>
      <c r="W23" s="296"/>
      <c r="X23" s="158"/>
    </row>
    <row r="24" spans="1:24" ht="36.75" customHeight="1">
      <c r="A24" s="311">
        <v>7</v>
      </c>
      <c r="B24" s="295" t="s">
        <v>181</v>
      </c>
      <c r="C24" s="81" t="s">
        <v>44</v>
      </c>
      <c r="D24" s="72" t="s">
        <v>182</v>
      </c>
      <c r="E24" s="77">
        <v>1</v>
      </c>
      <c r="F24" s="73" t="s">
        <v>183</v>
      </c>
      <c r="G24" s="297" t="s">
        <v>820</v>
      </c>
      <c r="H24" s="295">
        <v>507.31</v>
      </c>
      <c r="I24" s="177"/>
      <c r="J24" s="83"/>
      <c r="K24" s="83"/>
      <c r="L24" s="175"/>
      <c r="M24" s="175"/>
      <c r="N24" s="175">
        <v>1</v>
      </c>
      <c r="O24" s="93"/>
      <c r="P24" s="93"/>
      <c r="Q24" s="93"/>
      <c r="R24" s="93"/>
      <c r="S24" s="93"/>
      <c r="T24" s="93"/>
      <c r="U24" s="93"/>
      <c r="V24" s="93"/>
      <c r="W24" s="295">
        <v>123.36</v>
      </c>
      <c r="X24" s="158"/>
    </row>
    <row r="25" spans="1:24" ht="50.1" customHeight="1">
      <c r="A25" s="312"/>
      <c r="B25" s="296"/>
      <c r="C25" s="81" t="s">
        <v>44</v>
      </c>
      <c r="D25" s="72" t="s">
        <v>184</v>
      </c>
      <c r="E25" s="77">
        <v>2</v>
      </c>
      <c r="F25" s="73" t="s">
        <v>185</v>
      </c>
      <c r="G25" s="298"/>
      <c r="H25" s="296"/>
      <c r="I25" s="177"/>
      <c r="J25" s="83"/>
      <c r="K25" s="96"/>
      <c r="L25" s="175"/>
      <c r="M25" s="175"/>
      <c r="N25" s="175"/>
      <c r="O25" s="175">
        <v>1</v>
      </c>
      <c r="P25" s="97"/>
      <c r="Q25" s="97"/>
      <c r="R25" s="93"/>
      <c r="S25" s="93"/>
      <c r="T25" s="93"/>
      <c r="U25" s="93"/>
      <c r="V25" s="93"/>
      <c r="W25" s="296"/>
      <c r="X25" s="156" t="s">
        <v>842</v>
      </c>
    </row>
    <row r="26" spans="1:24" ht="60.75">
      <c r="A26" s="206">
        <v>8</v>
      </c>
      <c r="B26" s="83" t="s">
        <v>186</v>
      </c>
      <c r="C26" s="81" t="s">
        <v>44</v>
      </c>
      <c r="D26" s="72" t="s">
        <v>187</v>
      </c>
      <c r="E26" s="77">
        <v>1</v>
      </c>
      <c r="F26" s="73" t="s">
        <v>188</v>
      </c>
      <c r="G26" s="76" t="s">
        <v>753</v>
      </c>
      <c r="H26" s="83">
        <v>261.70999999999998</v>
      </c>
      <c r="I26" s="177"/>
      <c r="J26" s="76" t="s">
        <v>804</v>
      </c>
      <c r="K26" s="96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>
        <v>1</v>
      </c>
      <c r="W26" s="235">
        <v>220.14</v>
      </c>
      <c r="X26" s="156" t="s">
        <v>889</v>
      </c>
    </row>
    <row r="27" spans="1:24" ht="81">
      <c r="A27" s="206">
        <v>9</v>
      </c>
      <c r="B27" s="205" t="s">
        <v>189</v>
      </c>
      <c r="C27" s="81" t="s">
        <v>44</v>
      </c>
      <c r="D27" s="72" t="s">
        <v>190</v>
      </c>
      <c r="E27" s="77">
        <v>1</v>
      </c>
      <c r="F27" s="73" t="s">
        <v>191</v>
      </c>
      <c r="G27" s="204" t="s">
        <v>717</v>
      </c>
      <c r="H27" s="205">
        <v>255.97</v>
      </c>
      <c r="I27" s="177"/>
      <c r="J27" s="76" t="s">
        <v>805</v>
      </c>
      <c r="K27" s="96" t="s">
        <v>727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>
        <v>1</v>
      </c>
      <c r="W27" s="236">
        <v>207.62</v>
      </c>
      <c r="X27" s="156" t="s">
        <v>889</v>
      </c>
    </row>
    <row r="28" spans="1:24" ht="30" customHeight="1">
      <c r="A28" s="48"/>
      <c r="B28" s="79"/>
      <c r="C28" s="305" t="s">
        <v>21</v>
      </c>
      <c r="D28" s="305"/>
      <c r="E28" s="182">
        <f>E10+E13+E15+E18+E20+E23+E25+E26+E27</f>
        <v>20</v>
      </c>
      <c r="F28" s="79"/>
      <c r="G28" s="79"/>
      <c r="H28" s="95">
        <f>SUM(H8:H27)</f>
        <v>4798.7800000000007</v>
      </c>
      <c r="I28" s="83">
        <f>SUM(I8:I27)</f>
        <v>5</v>
      </c>
      <c r="J28" s="83"/>
      <c r="K28" s="83"/>
      <c r="L28" s="223">
        <f>SUM(L8:L27)</f>
        <v>1</v>
      </c>
      <c r="M28" s="223">
        <f t="shared" ref="M28:U28" si="0">SUM(M8:M27)</f>
        <v>3</v>
      </c>
      <c r="N28" s="223">
        <f t="shared" si="0"/>
        <v>4</v>
      </c>
      <c r="O28" s="223">
        <f>SUM(O8:O27)</f>
        <v>1</v>
      </c>
      <c r="P28" s="223">
        <f>SUM(P8:P27)</f>
        <v>2</v>
      </c>
      <c r="Q28" s="223">
        <f t="shared" si="0"/>
        <v>0</v>
      </c>
      <c r="R28" s="223">
        <f t="shared" si="0"/>
        <v>0</v>
      </c>
      <c r="S28" s="223">
        <f t="shared" si="0"/>
        <v>0</v>
      </c>
      <c r="T28" s="223">
        <f t="shared" si="0"/>
        <v>0</v>
      </c>
      <c r="U28" s="223">
        <f t="shared" si="0"/>
        <v>1</v>
      </c>
      <c r="V28" s="223">
        <f>SUM(V8:V27)</f>
        <v>3</v>
      </c>
      <c r="W28" s="237">
        <f>SUM(W8:W27)</f>
        <v>1155.8399999999999</v>
      </c>
      <c r="X28" s="79"/>
    </row>
  </sheetData>
  <mergeCells count="65"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A8:A10"/>
    <mergeCell ref="B8:B10"/>
    <mergeCell ref="G8:G10"/>
    <mergeCell ref="H8:H10"/>
    <mergeCell ref="W8:W10"/>
    <mergeCell ref="A11:A13"/>
    <mergeCell ref="B11:B13"/>
    <mergeCell ref="G11:G13"/>
    <mergeCell ref="H11:H13"/>
    <mergeCell ref="W11:W13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X5:X7"/>
    <mergeCell ref="I6:I7"/>
    <mergeCell ref="J6:J7"/>
    <mergeCell ref="K6:K7"/>
    <mergeCell ref="L6:L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3.7109375" customWidth="1"/>
    <col min="7" max="7" width="13.5703125" customWidth="1"/>
    <col min="8" max="8" width="8.140625" customWidth="1"/>
    <col min="9" max="9" width="3" style="55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10" customWidth="1"/>
    <col min="24" max="24" width="11.7109375" style="161" customWidth="1"/>
  </cols>
  <sheetData>
    <row r="1" spans="1:27" ht="18" customHeight="1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7" ht="16.5" customHeight="1">
      <c r="A2" s="343" t="str">
        <f>'Patna (East)'!A2</f>
        <v>Progress Report for the construction of Model School (2010-11)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7" ht="18.75" customHeight="1">
      <c r="A3" s="347" t="s">
        <v>28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1" t="str">
        <f>Summary!X3</f>
        <v>Date:-30.11.2014</v>
      </c>
      <c r="X3" s="342"/>
      <c r="AA3" s="2"/>
    </row>
    <row r="4" spans="1:27" ht="34.5" customHeight="1">
      <c r="A4" s="340" t="s">
        <v>788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7" ht="1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38" t="s">
        <v>5</v>
      </c>
      <c r="H5" s="338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8" t="s">
        <v>20</v>
      </c>
      <c r="X5" s="345" t="s">
        <v>14</v>
      </c>
    </row>
    <row r="6" spans="1:27" ht="27" customHeight="1">
      <c r="A6" s="338"/>
      <c r="B6" s="338"/>
      <c r="C6" s="338"/>
      <c r="D6" s="338"/>
      <c r="E6" s="338"/>
      <c r="F6" s="338"/>
      <c r="G6" s="338"/>
      <c r="H6" s="338"/>
      <c r="I6" s="346" t="s">
        <v>7</v>
      </c>
      <c r="J6" s="338" t="s">
        <v>725</v>
      </c>
      <c r="K6" s="338" t="s">
        <v>745</v>
      </c>
      <c r="L6" s="344" t="s">
        <v>15</v>
      </c>
      <c r="M6" s="346" t="s">
        <v>10</v>
      </c>
      <c r="N6" s="338" t="s">
        <v>9</v>
      </c>
      <c r="O6" s="339" t="s">
        <v>17</v>
      </c>
      <c r="P6" s="339"/>
      <c r="Q6" s="338" t="s">
        <v>18</v>
      </c>
      <c r="R6" s="338"/>
      <c r="S6" s="338" t="s">
        <v>55</v>
      </c>
      <c r="T6" s="338"/>
      <c r="U6" s="339" t="s">
        <v>13</v>
      </c>
      <c r="V6" s="338" t="s">
        <v>8</v>
      </c>
      <c r="W6" s="338"/>
      <c r="X6" s="345"/>
    </row>
    <row r="7" spans="1:27" ht="23.25" customHeight="1">
      <c r="A7" s="338"/>
      <c r="B7" s="338"/>
      <c r="C7" s="338"/>
      <c r="D7" s="338"/>
      <c r="E7" s="338"/>
      <c r="F7" s="338"/>
      <c r="G7" s="338"/>
      <c r="H7" s="338"/>
      <c r="I7" s="346"/>
      <c r="J7" s="338"/>
      <c r="K7" s="338"/>
      <c r="L7" s="344"/>
      <c r="M7" s="346"/>
      <c r="N7" s="338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39"/>
      <c r="V7" s="338"/>
      <c r="W7" s="338"/>
      <c r="X7" s="345"/>
    </row>
    <row r="8" spans="1:27">
      <c r="A8" s="330">
        <v>1</v>
      </c>
      <c r="B8" s="330" t="s">
        <v>192</v>
      </c>
      <c r="C8" s="15" t="s">
        <v>50</v>
      </c>
      <c r="D8" s="15" t="s">
        <v>193</v>
      </c>
      <c r="E8" s="18">
        <v>1</v>
      </c>
      <c r="F8" s="19" t="s">
        <v>194</v>
      </c>
      <c r="G8" s="333" t="s">
        <v>870</v>
      </c>
      <c r="H8" s="330">
        <v>489.99</v>
      </c>
      <c r="I8" s="54">
        <v>1</v>
      </c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30"/>
      <c r="X8" s="160"/>
    </row>
    <row r="9" spans="1:27" ht="25.5">
      <c r="A9" s="332"/>
      <c r="B9" s="332"/>
      <c r="C9" s="15" t="s">
        <v>50</v>
      </c>
      <c r="D9" s="16" t="s">
        <v>744</v>
      </c>
      <c r="E9" s="18">
        <v>2</v>
      </c>
      <c r="F9" s="19" t="s">
        <v>195</v>
      </c>
      <c r="G9" s="335"/>
      <c r="H9" s="332"/>
      <c r="I9" s="54">
        <v>1</v>
      </c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32"/>
      <c r="X9" s="160"/>
    </row>
    <row r="10" spans="1:27">
      <c r="A10" s="330">
        <v>2</v>
      </c>
      <c r="B10" s="330" t="s">
        <v>196</v>
      </c>
      <c r="C10" s="15" t="s">
        <v>49</v>
      </c>
      <c r="D10" s="16" t="s">
        <v>197</v>
      </c>
      <c r="E10" s="17">
        <v>1</v>
      </c>
      <c r="F10" s="19" t="s">
        <v>198</v>
      </c>
      <c r="G10" s="333" t="s">
        <v>690</v>
      </c>
      <c r="H10" s="330">
        <v>723.47</v>
      </c>
      <c r="I10" s="54"/>
      <c r="J10" s="1"/>
      <c r="K10" s="1"/>
      <c r="L10" s="37"/>
      <c r="M10" s="37"/>
      <c r="N10" s="37">
        <v>1</v>
      </c>
      <c r="O10" s="38"/>
      <c r="P10" s="38"/>
      <c r="Q10" s="38"/>
      <c r="R10" s="38"/>
      <c r="S10" s="38"/>
      <c r="T10" s="38"/>
      <c r="U10" s="38"/>
      <c r="V10" s="38"/>
      <c r="W10" s="330">
        <v>127.88</v>
      </c>
      <c r="X10" s="160"/>
    </row>
    <row r="11" spans="1:27" ht="30">
      <c r="A11" s="331"/>
      <c r="B11" s="331"/>
      <c r="C11" s="15" t="s">
        <v>49</v>
      </c>
      <c r="D11" s="16" t="s">
        <v>199</v>
      </c>
      <c r="E11" s="17">
        <v>2</v>
      </c>
      <c r="F11" s="19" t="s">
        <v>200</v>
      </c>
      <c r="G11" s="334"/>
      <c r="H11" s="331"/>
      <c r="I11" s="54"/>
      <c r="J11" s="1"/>
      <c r="K11" s="1"/>
      <c r="L11" s="37"/>
      <c r="M11" s="37"/>
      <c r="N11" s="37"/>
      <c r="O11" s="37"/>
      <c r="P11" s="37"/>
      <c r="Q11" s="37"/>
      <c r="R11" s="37">
        <v>1</v>
      </c>
      <c r="S11" s="38"/>
      <c r="T11" s="38"/>
      <c r="U11" s="38"/>
      <c r="V11" s="38"/>
      <c r="W11" s="331"/>
      <c r="X11" s="160" t="s">
        <v>843</v>
      </c>
    </row>
    <row r="12" spans="1:27">
      <c r="A12" s="332"/>
      <c r="B12" s="332"/>
      <c r="C12" s="15" t="s">
        <v>49</v>
      </c>
      <c r="D12" s="16" t="s">
        <v>201</v>
      </c>
      <c r="E12" s="17">
        <v>3</v>
      </c>
      <c r="F12" s="19" t="s">
        <v>202</v>
      </c>
      <c r="G12" s="335"/>
      <c r="H12" s="332"/>
      <c r="I12" s="54"/>
      <c r="J12" s="1"/>
      <c r="K12" s="1"/>
      <c r="L12" s="37"/>
      <c r="M12" s="37"/>
      <c r="N12" s="37">
        <v>1</v>
      </c>
      <c r="O12" s="38"/>
      <c r="P12" s="38"/>
      <c r="Q12" s="38"/>
      <c r="R12" s="38"/>
      <c r="S12" s="38"/>
      <c r="T12" s="38"/>
      <c r="U12" s="38"/>
      <c r="V12" s="38"/>
      <c r="W12" s="332"/>
      <c r="X12" s="160"/>
    </row>
    <row r="13" spans="1:27" ht="39">
      <c r="A13" s="330">
        <v>3</v>
      </c>
      <c r="B13" s="330" t="s">
        <v>203</v>
      </c>
      <c r="C13" s="15" t="s">
        <v>49</v>
      </c>
      <c r="D13" s="16" t="s">
        <v>204</v>
      </c>
      <c r="E13" s="17">
        <v>1</v>
      </c>
      <c r="F13" s="22" t="s">
        <v>205</v>
      </c>
      <c r="G13" s="333" t="s">
        <v>871</v>
      </c>
      <c r="H13" s="330">
        <v>727.37</v>
      </c>
      <c r="I13" s="54">
        <v>1</v>
      </c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30"/>
      <c r="X13" s="160"/>
    </row>
    <row r="14" spans="1:27">
      <c r="A14" s="331"/>
      <c r="B14" s="331"/>
      <c r="C14" s="15" t="s">
        <v>49</v>
      </c>
      <c r="D14" s="16" t="s">
        <v>206</v>
      </c>
      <c r="E14" s="17">
        <v>2</v>
      </c>
      <c r="F14" s="19" t="s">
        <v>207</v>
      </c>
      <c r="G14" s="334"/>
      <c r="H14" s="331"/>
      <c r="I14" s="54">
        <v>1</v>
      </c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31"/>
      <c r="X14" s="160"/>
    </row>
    <row r="15" spans="1:27">
      <c r="A15" s="332"/>
      <c r="B15" s="332"/>
      <c r="C15" s="15" t="s">
        <v>49</v>
      </c>
      <c r="D15" s="16" t="s">
        <v>208</v>
      </c>
      <c r="E15" s="17">
        <v>3</v>
      </c>
      <c r="F15" s="19" t="s">
        <v>209</v>
      </c>
      <c r="G15" s="335"/>
      <c r="H15" s="332"/>
      <c r="I15" s="54">
        <v>1</v>
      </c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32"/>
      <c r="X15" s="160"/>
    </row>
    <row r="16" spans="1:27" ht="39">
      <c r="A16" s="330">
        <v>4</v>
      </c>
      <c r="B16" s="330" t="s">
        <v>210</v>
      </c>
      <c r="C16" s="15" t="s">
        <v>49</v>
      </c>
      <c r="D16" s="16" t="s">
        <v>211</v>
      </c>
      <c r="E16" s="17">
        <v>1</v>
      </c>
      <c r="F16" s="26" t="s">
        <v>212</v>
      </c>
      <c r="G16" s="333" t="s">
        <v>719</v>
      </c>
      <c r="H16" s="330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30"/>
      <c r="X16" s="160"/>
    </row>
    <row r="17" spans="1:24" ht="25.5">
      <c r="A17" s="332"/>
      <c r="B17" s="332"/>
      <c r="C17" s="15" t="s">
        <v>49</v>
      </c>
      <c r="D17" s="16" t="s">
        <v>213</v>
      </c>
      <c r="E17" s="17">
        <v>2</v>
      </c>
      <c r="F17" s="19" t="s">
        <v>214</v>
      </c>
      <c r="G17" s="335"/>
      <c r="H17" s="332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32"/>
      <c r="X17" s="160"/>
    </row>
    <row r="18" spans="1:24" ht="25.5">
      <c r="A18" s="330">
        <v>5</v>
      </c>
      <c r="B18" s="330" t="s">
        <v>215</v>
      </c>
      <c r="C18" s="15" t="s">
        <v>49</v>
      </c>
      <c r="D18" s="16" t="s">
        <v>216</v>
      </c>
      <c r="E18" s="17">
        <v>1</v>
      </c>
      <c r="F18" s="27" t="s">
        <v>217</v>
      </c>
      <c r="G18" s="333" t="s">
        <v>872</v>
      </c>
      <c r="H18" s="330">
        <v>725.97</v>
      </c>
      <c r="I18" s="54">
        <v>1</v>
      </c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30"/>
      <c r="X18" s="160"/>
    </row>
    <row r="19" spans="1:24">
      <c r="A19" s="331"/>
      <c r="B19" s="331"/>
      <c r="C19" s="15" t="s">
        <v>49</v>
      </c>
      <c r="D19" s="16" t="s">
        <v>218</v>
      </c>
      <c r="E19" s="17">
        <v>2</v>
      </c>
      <c r="F19" s="19" t="s">
        <v>219</v>
      </c>
      <c r="G19" s="334"/>
      <c r="H19" s="331"/>
      <c r="I19" s="54">
        <v>1</v>
      </c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31"/>
      <c r="X19" s="160"/>
    </row>
    <row r="20" spans="1:24" ht="25.5">
      <c r="A20" s="332"/>
      <c r="B20" s="332"/>
      <c r="C20" s="15" t="s">
        <v>49</v>
      </c>
      <c r="D20" s="16" t="s">
        <v>220</v>
      </c>
      <c r="E20" s="17">
        <v>3</v>
      </c>
      <c r="F20" s="27" t="s">
        <v>221</v>
      </c>
      <c r="G20" s="335"/>
      <c r="H20" s="332"/>
      <c r="I20" s="54">
        <v>1</v>
      </c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32"/>
      <c r="X20" s="160"/>
    </row>
    <row r="21" spans="1:24" ht="25.5">
      <c r="A21" s="330">
        <v>6</v>
      </c>
      <c r="B21" s="330" t="s">
        <v>222</v>
      </c>
      <c r="C21" s="15" t="s">
        <v>49</v>
      </c>
      <c r="D21" s="16" t="s">
        <v>223</v>
      </c>
      <c r="E21" s="17">
        <v>1</v>
      </c>
      <c r="F21" s="27" t="s">
        <v>224</v>
      </c>
      <c r="G21" s="333" t="s">
        <v>873</v>
      </c>
      <c r="H21" s="330">
        <v>493.66</v>
      </c>
      <c r="I21" s="54">
        <v>1</v>
      </c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30"/>
      <c r="X21" s="160"/>
    </row>
    <row r="22" spans="1:24">
      <c r="A22" s="332"/>
      <c r="B22" s="332"/>
      <c r="C22" s="15" t="s">
        <v>49</v>
      </c>
      <c r="D22" s="16" t="s">
        <v>225</v>
      </c>
      <c r="E22" s="17">
        <v>2</v>
      </c>
      <c r="F22" s="19" t="s">
        <v>226</v>
      </c>
      <c r="G22" s="335"/>
      <c r="H22" s="332"/>
      <c r="I22" s="54">
        <v>1</v>
      </c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32"/>
      <c r="X22" s="160"/>
    </row>
    <row r="23" spans="1:24">
      <c r="A23" s="330">
        <v>7</v>
      </c>
      <c r="B23" s="330" t="s">
        <v>227</v>
      </c>
      <c r="C23" s="15" t="s">
        <v>49</v>
      </c>
      <c r="D23" s="16" t="s">
        <v>228</v>
      </c>
      <c r="E23" s="17">
        <v>1</v>
      </c>
      <c r="F23" s="19" t="s">
        <v>229</v>
      </c>
      <c r="G23" s="333" t="s">
        <v>872</v>
      </c>
      <c r="H23" s="330">
        <v>729.47</v>
      </c>
      <c r="I23" s="54">
        <v>1</v>
      </c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30"/>
      <c r="X23" s="160"/>
    </row>
    <row r="24" spans="1:24">
      <c r="A24" s="331"/>
      <c r="B24" s="331"/>
      <c r="C24" s="15" t="s">
        <v>49</v>
      </c>
      <c r="D24" s="16" t="s">
        <v>230</v>
      </c>
      <c r="E24" s="17">
        <v>2</v>
      </c>
      <c r="F24" s="19" t="s">
        <v>231</v>
      </c>
      <c r="G24" s="334"/>
      <c r="H24" s="331"/>
      <c r="I24" s="54">
        <v>1</v>
      </c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31"/>
      <c r="X24" s="160"/>
    </row>
    <row r="25" spans="1:24" ht="25.5">
      <c r="A25" s="332"/>
      <c r="B25" s="332"/>
      <c r="C25" s="15" t="s">
        <v>49</v>
      </c>
      <c r="D25" s="16" t="s">
        <v>232</v>
      </c>
      <c r="E25" s="17">
        <v>3</v>
      </c>
      <c r="F25" s="27" t="s">
        <v>233</v>
      </c>
      <c r="G25" s="335"/>
      <c r="H25" s="332"/>
      <c r="I25" s="54">
        <v>1</v>
      </c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32"/>
      <c r="X25" s="160"/>
    </row>
    <row r="26" spans="1:24" ht="30">
      <c r="A26" s="330">
        <v>8</v>
      </c>
      <c r="B26" s="330" t="s">
        <v>234</v>
      </c>
      <c r="C26" s="15" t="s">
        <v>49</v>
      </c>
      <c r="D26" s="16" t="s">
        <v>235</v>
      </c>
      <c r="E26" s="17">
        <v>1</v>
      </c>
      <c r="F26" s="19" t="s">
        <v>236</v>
      </c>
      <c r="G26" s="333" t="s">
        <v>676</v>
      </c>
      <c r="H26" s="330">
        <v>738.48</v>
      </c>
      <c r="I26" s="54"/>
      <c r="J26" s="1"/>
      <c r="K26" s="1"/>
      <c r="L26" s="168"/>
      <c r="M26" s="168"/>
      <c r="N26" s="168"/>
      <c r="O26" s="168"/>
      <c r="P26" s="168">
        <v>1</v>
      </c>
      <c r="Q26" s="38"/>
      <c r="R26" s="38"/>
      <c r="S26" s="38"/>
      <c r="T26" s="38"/>
      <c r="U26" s="38"/>
      <c r="V26" s="38"/>
      <c r="W26" s="330">
        <v>248.47</v>
      </c>
      <c r="X26" s="160" t="s">
        <v>844</v>
      </c>
    </row>
    <row r="27" spans="1:24" ht="30">
      <c r="A27" s="331"/>
      <c r="B27" s="331"/>
      <c r="C27" s="15" t="s">
        <v>49</v>
      </c>
      <c r="D27" s="16" t="s">
        <v>237</v>
      </c>
      <c r="E27" s="17">
        <v>2</v>
      </c>
      <c r="F27" s="27" t="s">
        <v>238</v>
      </c>
      <c r="G27" s="334"/>
      <c r="H27" s="331"/>
      <c r="I27" s="54"/>
      <c r="J27" s="1"/>
      <c r="K27" s="1"/>
      <c r="L27" s="168"/>
      <c r="M27" s="168"/>
      <c r="N27" s="168"/>
      <c r="O27" s="168"/>
      <c r="P27" s="168"/>
      <c r="Q27" s="168"/>
      <c r="R27" s="168">
        <v>1</v>
      </c>
      <c r="S27" s="38"/>
      <c r="T27" s="38"/>
      <c r="U27" s="38"/>
      <c r="V27" s="38"/>
      <c r="W27" s="331"/>
      <c r="X27" s="160" t="s">
        <v>845</v>
      </c>
    </row>
    <row r="28" spans="1:24" ht="30">
      <c r="A28" s="332"/>
      <c r="B28" s="332"/>
      <c r="C28" s="15" t="s">
        <v>49</v>
      </c>
      <c r="D28" s="16" t="s">
        <v>239</v>
      </c>
      <c r="E28" s="17">
        <v>3</v>
      </c>
      <c r="F28" s="19" t="s">
        <v>240</v>
      </c>
      <c r="G28" s="335"/>
      <c r="H28" s="332"/>
      <c r="I28" s="54"/>
      <c r="J28" s="1"/>
      <c r="K28" s="1"/>
      <c r="L28" s="168"/>
      <c r="M28" s="168"/>
      <c r="N28" s="168"/>
      <c r="O28" s="168"/>
      <c r="P28" s="168">
        <v>1</v>
      </c>
      <c r="Q28" s="38"/>
      <c r="R28" s="38"/>
      <c r="S28" s="38"/>
      <c r="T28" s="38"/>
      <c r="U28" s="38"/>
      <c r="V28" s="38"/>
      <c r="W28" s="332"/>
      <c r="X28" s="160" t="s">
        <v>844</v>
      </c>
    </row>
    <row r="29" spans="1:24" ht="25.5">
      <c r="A29" s="14">
        <v>9</v>
      </c>
      <c r="B29" s="14" t="s">
        <v>241</v>
      </c>
      <c r="C29" s="15" t="s">
        <v>49</v>
      </c>
      <c r="D29" s="16" t="s">
        <v>242</v>
      </c>
      <c r="E29" s="17">
        <v>1</v>
      </c>
      <c r="F29" s="19" t="s">
        <v>243</v>
      </c>
      <c r="G29" s="167" t="s">
        <v>786</v>
      </c>
      <c r="H29" s="14">
        <v>245.61</v>
      </c>
      <c r="I29" s="54"/>
      <c r="J29" s="1"/>
      <c r="K29" s="1"/>
      <c r="L29" s="168"/>
      <c r="M29" s="168"/>
      <c r="N29" s="168"/>
      <c r="O29" s="168">
        <v>1</v>
      </c>
      <c r="P29" s="38"/>
      <c r="Q29" s="38"/>
      <c r="R29" s="38"/>
      <c r="S29" s="38"/>
      <c r="T29" s="38"/>
      <c r="U29" s="38"/>
      <c r="V29" s="38"/>
      <c r="W29" s="14">
        <v>51.3</v>
      </c>
      <c r="X29" s="160"/>
    </row>
    <row r="30" spans="1:24">
      <c r="A30" s="330">
        <v>10</v>
      </c>
      <c r="B30" s="330" t="s">
        <v>244</v>
      </c>
      <c r="C30" s="15" t="s">
        <v>245</v>
      </c>
      <c r="D30" s="16" t="s">
        <v>246</v>
      </c>
      <c r="E30" s="17">
        <v>1</v>
      </c>
      <c r="F30" s="19" t="s">
        <v>247</v>
      </c>
      <c r="G30" s="333" t="s">
        <v>691</v>
      </c>
      <c r="H30" s="330">
        <v>489.32</v>
      </c>
      <c r="I30" s="54"/>
      <c r="J30" s="348" t="s">
        <v>731</v>
      </c>
      <c r="K30" s="348" t="s">
        <v>727</v>
      </c>
      <c r="L30" s="37"/>
      <c r="M30" s="37"/>
      <c r="N30" s="37"/>
      <c r="O30" s="37"/>
      <c r="P30" s="37"/>
      <c r="Q30" s="37"/>
      <c r="R30" s="37"/>
      <c r="S30" s="37"/>
      <c r="T30" s="37">
        <v>1</v>
      </c>
      <c r="U30" s="38"/>
      <c r="V30" s="38"/>
      <c r="W30" s="330">
        <v>268.17</v>
      </c>
      <c r="X30" s="160"/>
    </row>
    <row r="31" spans="1:24">
      <c r="A31" s="332"/>
      <c r="B31" s="332"/>
      <c r="C31" s="15" t="s">
        <v>245</v>
      </c>
      <c r="D31" s="16" t="s">
        <v>245</v>
      </c>
      <c r="E31" s="17">
        <v>2</v>
      </c>
      <c r="F31" s="19" t="s">
        <v>248</v>
      </c>
      <c r="G31" s="335"/>
      <c r="H31" s="332"/>
      <c r="I31" s="54"/>
      <c r="J31" s="349"/>
      <c r="K31" s="349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332"/>
      <c r="X31" s="160"/>
    </row>
    <row r="32" spans="1:24" ht="30">
      <c r="A32" s="330">
        <v>11</v>
      </c>
      <c r="B32" s="330" t="s">
        <v>249</v>
      </c>
      <c r="C32" s="15" t="s">
        <v>245</v>
      </c>
      <c r="D32" s="16" t="s">
        <v>250</v>
      </c>
      <c r="E32" s="17">
        <v>1</v>
      </c>
      <c r="F32" s="19" t="s">
        <v>251</v>
      </c>
      <c r="G32" s="333" t="s">
        <v>751</v>
      </c>
      <c r="H32" s="330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/>
      <c r="S32" s="37"/>
      <c r="T32" s="37"/>
      <c r="U32" s="37">
        <v>1</v>
      </c>
      <c r="V32" s="38"/>
      <c r="W32" s="330">
        <v>347.7</v>
      </c>
      <c r="X32" s="160" t="s">
        <v>846</v>
      </c>
    </row>
    <row r="33" spans="1:24" ht="30">
      <c r="A33" s="332"/>
      <c r="B33" s="332"/>
      <c r="C33" s="15" t="s">
        <v>245</v>
      </c>
      <c r="D33" s="16" t="s">
        <v>252</v>
      </c>
      <c r="E33" s="17">
        <v>2</v>
      </c>
      <c r="F33" s="19" t="s">
        <v>253</v>
      </c>
      <c r="G33" s="335"/>
      <c r="H33" s="332"/>
      <c r="I33" s="54"/>
      <c r="J33" s="1"/>
      <c r="K33" s="1"/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38"/>
      <c r="W33" s="332"/>
      <c r="X33" s="160" t="s">
        <v>846</v>
      </c>
    </row>
    <row r="34" spans="1:24" ht="38.25">
      <c r="A34" s="330">
        <v>12</v>
      </c>
      <c r="B34" s="330" t="s">
        <v>330</v>
      </c>
      <c r="C34" s="20" t="s">
        <v>51</v>
      </c>
      <c r="D34" s="15" t="s">
        <v>331</v>
      </c>
      <c r="E34" s="18">
        <v>1</v>
      </c>
      <c r="F34" s="27" t="s">
        <v>332</v>
      </c>
      <c r="G34" s="333" t="s">
        <v>692</v>
      </c>
      <c r="H34" s="330">
        <v>737.13</v>
      </c>
      <c r="I34" s="54"/>
      <c r="J34" s="1"/>
      <c r="K34" s="1"/>
      <c r="L34" s="37"/>
      <c r="M34" s="37"/>
      <c r="N34" s="37"/>
      <c r="O34" s="37"/>
      <c r="P34" s="84">
        <v>1</v>
      </c>
      <c r="Q34" s="38"/>
      <c r="R34" s="38"/>
      <c r="S34" s="38"/>
      <c r="T34" s="38"/>
      <c r="U34" s="38"/>
      <c r="V34" s="38"/>
      <c r="W34" s="330">
        <v>140.41999999999999</v>
      </c>
      <c r="X34" s="160" t="s">
        <v>844</v>
      </c>
    </row>
    <row r="35" spans="1:24" ht="25.5">
      <c r="A35" s="331"/>
      <c r="B35" s="331"/>
      <c r="C35" s="20" t="s">
        <v>51</v>
      </c>
      <c r="D35" s="15" t="s">
        <v>333</v>
      </c>
      <c r="E35" s="18">
        <v>2</v>
      </c>
      <c r="F35" s="19" t="s">
        <v>334</v>
      </c>
      <c r="G35" s="334"/>
      <c r="H35" s="331"/>
      <c r="I35" s="54"/>
      <c r="J35" s="1"/>
      <c r="K35" s="1"/>
      <c r="L35" s="84"/>
      <c r="M35" s="84"/>
      <c r="N35" s="84"/>
      <c r="O35" s="84"/>
      <c r="P35" s="84"/>
      <c r="Q35" s="84"/>
      <c r="R35" s="84">
        <v>1</v>
      </c>
      <c r="S35" s="38"/>
      <c r="T35" s="38"/>
      <c r="U35" s="38"/>
      <c r="V35" s="38"/>
      <c r="W35" s="331"/>
      <c r="X35" s="160"/>
    </row>
    <row r="36" spans="1:24" ht="39">
      <c r="A36" s="332"/>
      <c r="B36" s="332"/>
      <c r="C36" s="20" t="s">
        <v>51</v>
      </c>
      <c r="D36" s="15" t="s">
        <v>335</v>
      </c>
      <c r="E36" s="18">
        <v>3</v>
      </c>
      <c r="F36" s="22" t="s">
        <v>336</v>
      </c>
      <c r="G36" s="335"/>
      <c r="H36" s="332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32"/>
      <c r="X36" s="160" t="s">
        <v>722</v>
      </c>
    </row>
    <row r="37" spans="1:24" ht="39">
      <c r="A37" s="330">
        <v>13</v>
      </c>
      <c r="B37" s="330" t="s">
        <v>337</v>
      </c>
      <c r="C37" s="20" t="s">
        <v>51</v>
      </c>
      <c r="D37" s="15" t="s">
        <v>338</v>
      </c>
      <c r="E37" s="18">
        <v>1</v>
      </c>
      <c r="F37" s="24" t="s">
        <v>339</v>
      </c>
      <c r="G37" s="333" t="s">
        <v>874</v>
      </c>
      <c r="H37" s="330">
        <v>492.49</v>
      </c>
      <c r="I37" s="54">
        <v>1</v>
      </c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50">
        <v>494.15170999999998</v>
      </c>
      <c r="X37" s="160"/>
    </row>
    <row r="38" spans="1:24" ht="26.25">
      <c r="A38" s="332"/>
      <c r="B38" s="332"/>
      <c r="C38" s="20" t="s">
        <v>51</v>
      </c>
      <c r="D38" s="15" t="s">
        <v>340</v>
      </c>
      <c r="E38" s="18">
        <v>2</v>
      </c>
      <c r="F38" s="25" t="s">
        <v>341</v>
      </c>
      <c r="G38" s="335"/>
      <c r="H38" s="332"/>
      <c r="I38" s="54"/>
      <c r="J38" s="1"/>
      <c r="K38" s="1"/>
      <c r="L38" s="84"/>
      <c r="M38" s="84">
        <v>1</v>
      </c>
      <c r="N38" s="38"/>
      <c r="O38" s="38"/>
      <c r="P38" s="38"/>
      <c r="Q38" s="38"/>
      <c r="R38" s="38"/>
      <c r="S38" s="38"/>
      <c r="T38" s="38"/>
      <c r="U38" s="38"/>
      <c r="V38" s="38"/>
      <c r="W38" s="351"/>
      <c r="X38" s="160"/>
    </row>
    <row r="39" spans="1:24" ht="25.5">
      <c r="A39" s="330">
        <v>14</v>
      </c>
      <c r="B39" s="330" t="s">
        <v>342</v>
      </c>
      <c r="C39" s="20" t="s">
        <v>51</v>
      </c>
      <c r="D39" s="15" t="s">
        <v>343</v>
      </c>
      <c r="E39" s="18">
        <v>1</v>
      </c>
      <c r="F39" s="19" t="s">
        <v>344</v>
      </c>
      <c r="G39" s="333" t="s">
        <v>875</v>
      </c>
      <c r="H39" s="330">
        <v>493.07</v>
      </c>
      <c r="I39" s="54"/>
      <c r="J39" s="1"/>
      <c r="K39" s="1"/>
      <c r="L39" s="84"/>
      <c r="M39" s="84">
        <v>1</v>
      </c>
      <c r="N39" s="38"/>
      <c r="O39" s="38"/>
      <c r="P39" s="38"/>
      <c r="Q39" s="38"/>
      <c r="R39" s="38"/>
      <c r="S39" s="38"/>
      <c r="T39" s="38"/>
      <c r="U39" s="38"/>
      <c r="V39" s="38"/>
      <c r="W39" s="350">
        <v>500.86516999999998</v>
      </c>
      <c r="X39" s="160"/>
    </row>
    <row r="40" spans="1:24" ht="26.25">
      <c r="A40" s="332"/>
      <c r="B40" s="332"/>
      <c r="C40" s="20" t="s">
        <v>51</v>
      </c>
      <c r="D40" s="15" t="s">
        <v>345</v>
      </c>
      <c r="E40" s="18">
        <v>2</v>
      </c>
      <c r="F40" s="25" t="s">
        <v>346</v>
      </c>
      <c r="G40" s="335"/>
      <c r="H40" s="332"/>
      <c r="I40" s="54">
        <v>1</v>
      </c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51"/>
      <c r="X40" s="160"/>
    </row>
    <row r="41" spans="1:24" ht="26.25">
      <c r="A41" s="330">
        <v>15</v>
      </c>
      <c r="B41" s="330" t="s">
        <v>347</v>
      </c>
      <c r="C41" s="20" t="s">
        <v>51</v>
      </c>
      <c r="D41" s="15" t="s">
        <v>348</v>
      </c>
      <c r="E41" s="18">
        <v>1</v>
      </c>
      <c r="F41" s="25" t="s">
        <v>349</v>
      </c>
      <c r="G41" s="333" t="s">
        <v>876</v>
      </c>
      <c r="H41" s="330">
        <v>488.65</v>
      </c>
      <c r="I41" s="54"/>
      <c r="J41" s="1"/>
      <c r="K41" s="1"/>
      <c r="L41" s="84"/>
      <c r="M41" s="84">
        <v>1</v>
      </c>
      <c r="N41" s="38"/>
      <c r="O41" s="38"/>
      <c r="P41" s="38"/>
      <c r="Q41" s="38"/>
      <c r="R41" s="38"/>
      <c r="S41" s="38"/>
      <c r="T41" s="38"/>
      <c r="U41" s="38"/>
      <c r="V41" s="38"/>
      <c r="W41" s="330">
        <v>126.02</v>
      </c>
      <c r="X41" s="160"/>
    </row>
    <row r="42" spans="1:24" ht="39">
      <c r="A42" s="332"/>
      <c r="B42" s="332"/>
      <c r="C42" s="20" t="s">
        <v>51</v>
      </c>
      <c r="D42" s="15" t="s">
        <v>350</v>
      </c>
      <c r="E42" s="18">
        <v>2</v>
      </c>
      <c r="F42" s="24" t="s">
        <v>351</v>
      </c>
      <c r="G42" s="335"/>
      <c r="H42" s="332"/>
      <c r="I42" s="54"/>
      <c r="J42" s="1"/>
      <c r="K42" s="1"/>
      <c r="L42" s="84"/>
      <c r="M42" s="84"/>
      <c r="N42" s="84"/>
      <c r="O42" s="84"/>
      <c r="P42" s="84">
        <v>1</v>
      </c>
      <c r="Q42" s="38"/>
      <c r="R42" s="38"/>
      <c r="S42" s="38"/>
      <c r="T42" s="38"/>
      <c r="U42" s="38"/>
      <c r="V42" s="38"/>
      <c r="W42" s="332"/>
      <c r="X42" s="160" t="s">
        <v>884</v>
      </c>
    </row>
    <row r="43" spans="1:24" ht="25.5">
      <c r="A43" s="14">
        <v>16</v>
      </c>
      <c r="B43" s="14" t="s">
        <v>352</v>
      </c>
      <c r="C43" s="20" t="s">
        <v>51</v>
      </c>
      <c r="D43" s="15" t="s">
        <v>353</v>
      </c>
      <c r="E43" s="18">
        <v>1</v>
      </c>
      <c r="F43" s="19" t="s">
        <v>354</v>
      </c>
      <c r="G43" s="241" t="s">
        <v>752</v>
      </c>
      <c r="H43" s="14">
        <v>242.57</v>
      </c>
      <c r="I43" s="54"/>
      <c r="J43" s="1"/>
      <c r="K43" s="1"/>
      <c r="L43" s="84"/>
      <c r="M43" s="84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14.5</v>
      </c>
      <c r="X43" s="160"/>
    </row>
    <row r="44" spans="1:24" ht="25.5">
      <c r="A44" s="330">
        <v>17</v>
      </c>
      <c r="B44" s="330" t="s">
        <v>355</v>
      </c>
      <c r="C44" s="15" t="s">
        <v>36</v>
      </c>
      <c r="D44" s="16" t="s">
        <v>36</v>
      </c>
      <c r="E44" s="17">
        <v>1</v>
      </c>
      <c r="F44" s="19" t="s">
        <v>356</v>
      </c>
      <c r="G44" s="333" t="s">
        <v>693</v>
      </c>
      <c r="H44" s="330">
        <v>505.69</v>
      </c>
      <c r="I44" s="54"/>
      <c r="J44" s="1"/>
      <c r="K44" s="1"/>
      <c r="L44" s="84"/>
      <c r="M44" s="84"/>
      <c r="N44" s="84"/>
      <c r="O44" s="84"/>
      <c r="P44" s="84"/>
      <c r="Q44" s="84"/>
      <c r="R44" s="84">
        <v>1</v>
      </c>
      <c r="S44" s="38"/>
      <c r="T44" s="38"/>
      <c r="U44" s="38"/>
      <c r="V44" s="38"/>
      <c r="W44" s="330">
        <v>244.95</v>
      </c>
      <c r="X44" s="160"/>
    </row>
    <row r="45" spans="1:24" ht="25.5">
      <c r="A45" s="332"/>
      <c r="B45" s="332"/>
      <c r="C45" s="15" t="s">
        <v>36</v>
      </c>
      <c r="D45" s="16" t="s">
        <v>357</v>
      </c>
      <c r="E45" s="17">
        <v>2</v>
      </c>
      <c r="F45" s="19" t="s">
        <v>358</v>
      </c>
      <c r="G45" s="335"/>
      <c r="H45" s="332"/>
      <c r="I45" s="54"/>
      <c r="J45" s="1"/>
      <c r="K45" s="1"/>
      <c r="L45" s="84"/>
      <c r="M45" s="84"/>
      <c r="N45" s="84"/>
      <c r="O45" s="84"/>
      <c r="P45" s="84"/>
      <c r="Q45" s="84"/>
      <c r="R45" s="84">
        <v>1</v>
      </c>
      <c r="S45" s="38"/>
      <c r="T45" s="38"/>
      <c r="U45" s="38"/>
      <c r="V45" s="38"/>
      <c r="W45" s="332"/>
      <c r="X45" s="160"/>
    </row>
    <row r="46" spans="1:24" ht="39">
      <c r="A46" s="330">
        <v>18</v>
      </c>
      <c r="B46" s="330" t="s">
        <v>359</v>
      </c>
      <c r="C46" s="15" t="s">
        <v>36</v>
      </c>
      <c r="D46" s="16" t="s">
        <v>360</v>
      </c>
      <c r="E46" s="17">
        <v>1</v>
      </c>
      <c r="F46" s="22" t="s">
        <v>361</v>
      </c>
      <c r="G46" s="333" t="s">
        <v>877</v>
      </c>
      <c r="H46" s="330">
        <v>509.48</v>
      </c>
      <c r="I46" s="54">
        <v>1</v>
      </c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30"/>
      <c r="X46" s="160"/>
    </row>
    <row r="47" spans="1:24" ht="30.75" customHeight="1">
      <c r="A47" s="332"/>
      <c r="B47" s="332"/>
      <c r="C47" s="15" t="s">
        <v>36</v>
      </c>
      <c r="D47" s="16" t="s">
        <v>362</v>
      </c>
      <c r="E47" s="17">
        <v>2</v>
      </c>
      <c r="F47" s="19" t="s">
        <v>363</v>
      </c>
      <c r="G47" s="335"/>
      <c r="H47" s="332"/>
      <c r="I47" s="54">
        <v>1</v>
      </c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32"/>
      <c r="X47" s="160"/>
    </row>
    <row r="48" spans="1:24" ht="30">
      <c r="A48" s="14">
        <v>19</v>
      </c>
      <c r="B48" s="14" t="s">
        <v>364</v>
      </c>
      <c r="C48" s="15" t="s">
        <v>36</v>
      </c>
      <c r="D48" s="16" t="s">
        <v>365</v>
      </c>
      <c r="E48" s="17">
        <v>1</v>
      </c>
      <c r="F48" s="22" t="s">
        <v>366</v>
      </c>
      <c r="G48" s="166" t="s">
        <v>693</v>
      </c>
      <c r="H48" s="14">
        <v>254.09</v>
      </c>
      <c r="I48" s="54"/>
      <c r="J48" s="1"/>
      <c r="K48" s="1"/>
      <c r="L48" s="84"/>
      <c r="M48" s="84"/>
      <c r="N48" s="84"/>
      <c r="O48" s="84"/>
      <c r="P48" s="84">
        <v>1</v>
      </c>
      <c r="Q48" s="38"/>
      <c r="R48" s="38"/>
      <c r="S48" s="38"/>
      <c r="T48" s="38"/>
      <c r="U48" s="38"/>
      <c r="V48" s="38"/>
      <c r="W48" s="14">
        <v>47.35</v>
      </c>
      <c r="X48" s="160" t="s">
        <v>847</v>
      </c>
    </row>
    <row r="49" spans="1:24">
      <c r="A49" s="1"/>
      <c r="B49" s="1"/>
      <c r="C49" s="336" t="s">
        <v>21</v>
      </c>
      <c r="D49" s="336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18</v>
      </c>
      <c r="J49" s="1"/>
      <c r="K49" s="1"/>
      <c r="L49" s="233">
        <f t="shared" ref="L49:W49" si="0">SUM(L8:L48)</f>
        <v>0</v>
      </c>
      <c r="M49" s="233">
        <f t="shared" si="0"/>
        <v>4</v>
      </c>
      <c r="N49" s="233">
        <f>SUM(N8:N48)</f>
        <v>2</v>
      </c>
      <c r="O49" s="233">
        <f t="shared" si="0"/>
        <v>1</v>
      </c>
      <c r="P49" s="233">
        <f>SUM(P8:P48)</f>
        <v>5</v>
      </c>
      <c r="Q49" s="233">
        <f t="shared" si="0"/>
        <v>0</v>
      </c>
      <c r="R49" s="233">
        <f t="shared" si="0"/>
        <v>6</v>
      </c>
      <c r="S49" s="233">
        <f t="shared" si="0"/>
        <v>0</v>
      </c>
      <c r="T49" s="233">
        <f t="shared" si="0"/>
        <v>1</v>
      </c>
      <c r="U49" s="233">
        <f t="shared" si="0"/>
        <v>2</v>
      </c>
      <c r="V49" s="233">
        <f t="shared" si="0"/>
        <v>0</v>
      </c>
      <c r="W49" s="112">
        <f t="shared" si="0"/>
        <v>2611.7768799999999</v>
      </c>
      <c r="X49" s="160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5703125" customWidth="1"/>
    <col min="24" max="24" width="15" customWidth="1"/>
  </cols>
  <sheetData>
    <row r="1" spans="1:24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>
      <c r="A2" s="343" t="str">
        <f>'Patna (East)'!A2</f>
        <v>Progress Report for the construction of Model School (2010-11)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4">
      <c r="A3" s="366" t="s">
        <v>778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  <c r="W3" s="365" t="str">
        <f>Summary!X3</f>
        <v>Date:-30.11.2014</v>
      </c>
      <c r="X3" s="342"/>
    </row>
    <row r="4" spans="1:24" ht="32.25" customHeight="1">
      <c r="A4" s="343" t="s">
        <v>863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 ht="13.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31</v>
      </c>
      <c r="F5" s="338" t="s">
        <v>4</v>
      </c>
      <c r="G5" s="338" t="s">
        <v>5</v>
      </c>
      <c r="H5" s="338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8" t="s">
        <v>20</v>
      </c>
      <c r="X5" s="363" t="s">
        <v>14</v>
      </c>
    </row>
    <row r="6" spans="1:24" ht="27" customHeight="1">
      <c r="A6" s="338"/>
      <c r="B6" s="338"/>
      <c r="C6" s="338"/>
      <c r="D6" s="338"/>
      <c r="E6" s="338"/>
      <c r="F6" s="338"/>
      <c r="G6" s="338"/>
      <c r="H6" s="338"/>
      <c r="I6" s="346" t="s">
        <v>7</v>
      </c>
      <c r="J6" s="338" t="s">
        <v>725</v>
      </c>
      <c r="K6" s="338" t="s">
        <v>726</v>
      </c>
      <c r="L6" s="364" t="s">
        <v>15</v>
      </c>
      <c r="M6" s="361" t="s">
        <v>10</v>
      </c>
      <c r="N6" s="338" t="s">
        <v>9</v>
      </c>
      <c r="O6" s="339" t="s">
        <v>17</v>
      </c>
      <c r="P6" s="339"/>
      <c r="Q6" s="338" t="s">
        <v>18</v>
      </c>
      <c r="R6" s="338"/>
      <c r="S6" s="338" t="s">
        <v>55</v>
      </c>
      <c r="T6" s="338"/>
      <c r="U6" s="362" t="s">
        <v>13</v>
      </c>
      <c r="V6" s="360" t="s">
        <v>8</v>
      </c>
      <c r="W6" s="338"/>
      <c r="X6" s="363"/>
    </row>
    <row r="7" spans="1:24" ht="22.5" customHeight="1">
      <c r="A7" s="338"/>
      <c r="B7" s="338"/>
      <c r="C7" s="338"/>
      <c r="D7" s="338"/>
      <c r="E7" s="338"/>
      <c r="F7" s="338"/>
      <c r="G7" s="338"/>
      <c r="H7" s="338"/>
      <c r="I7" s="346"/>
      <c r="J7" s="338"/>
      <c r="K7" s="338"/>
      <c r="L7" s="364"/>
      <c r="M7" s="361"/>
      <c r="N7" s="338"/>
      <c r="O7" s="106" t="s">
        <v>11</v>
      </c>
      <c r="P7" s="106" t="s">
        <v>12</v>
      </c>
      <c r="Q7" s="106" t="s">
        <v>11</v>
      </c>
      <c r="R7" s="106" t="s">
        <v>12</v>
      </c>
      <c r="S7" s="106" t="s">
        <v>11</v>
      </c>
      <c r="T7" s="106" t="s">
        <v>12</v>
      </c>
      <c r="U7" s="362"/>
      <c r="V7" s="360"/>
      <c r="W7" s="338"/>
      <c r="X7" s="363"/>
    </row>
    <row r="8" spans="1:24" ht="26.25">
      <c r="A8" s="330">
        <v>1</v>
      </c>
      <c r="B8" s="330" t="s">
        <v>90</v>
      </c>
      <c r="C8" s="15" t="s">
        <v>41</v>
      </c>
      <c r="D8" s="15" t="s">
        <v>91</v>
      </c>
      <c r="E8" s="18">
        <v>1</v>
      </c>
      <c r="F8" s="23" t="s">
        <v>92</v>
      </c>
      <c r="G8" s="355" t="s">
        <v>806</v>
      </c>
      <c r="H8" s="330">
        <v>517.13</v>
      </c>
      <c r="I8" s="54"/>
      <c r="J8" s="303"/>
      <c r="K8" s="303"/>
      <c r="L8" s="173"/>
      <c r="M8" s="173"/>
      <c r="N8" s="84">
        <v>1</v>
      </c>
      <c r="O8" s="38"/>
      <c r="P8" s="38"/>
      <c r="Q8" s="38"/>
      <c r="R8" s="38"/>
      <c r="S8" s="38"/>
      <c r="T8" s="38"/>
      <c r="U8" s="38"/>
      <c r="V8" s="38"/>
      <c r="W8" s="330"/>
      <c r="X8" s="1" t="s">
        <v>890</v>
      </c>
    </row>
    <row r="9" spans="1:24">
      <c r="A9" s="332"/>
      <c r="B9" s="332"/>
      <c r="C9" s="15" t="s">
        <v>41</v>
      </c>
      <c r="D9" s="15" t="s">
        <v>93</v>
      </c>
      <c r="E9" s="18">
        <v>2</v>
      </c>
      <c r="F9" s="19" t="s">
        <v>94</v>
      </c>
      <c r="G9" s="356"/>
      <c r="H9" s="332"/>
      <c r="I9" s="54"/>
      <c r="J9" s="304"/>
      <c r="K9" s="304"/>
      <c r="L9" s="173"/>
      <c r="M9" s="173">
        <v>1</v>
      </c>
      <c r="N9" s="38"/>
      <c r="O9" s="38"/>
      <c r="P9" s="38"/>
      <c r="Q9" s="38"/>
      <c r="R9" s="38"/>
      <c r="S9" s="38"/>
      <c r="T9" s="38"/>
      <c r="U9" s="38"/>
      <c r="V9" s="38"/>
      <c r="W9" s="332"/>
      <c r="X9" s="1"/>
    </row>
    <row r="10" spans="1:24">
      <c r="A10" s="353">
        <v>2</v>
      </c>
      <c r="B10" s="330" t="s">
        <v>470</v>
      </c>
      <c r="C10" s="15" t="s">
        <v>34</v>
      </c>
      <c r="D10" s="15" t="s">
        <v>471</v>
      </c>
      <c r="E10" s="18">
        <v>1</v>
      </c>
      <c r="F10" s="19" t="s">
        <v>472</v>
      </c>
      <c r="G10" s="355" t="s">
        <v>754</v>
      </c>
      <c r="H10" s="330">
        <v>767.21</v>
      </c>
      <c r="I10" s="54"/>
      <c r="J10" s="303"/>
      <c r="K10" s="303"/>
      <c r="L10" s="84"/>
      <c r="M10" s="84"/>
      <c r="N10" s="84"/>
      <c r="O10" s="84"/>
      <c r="P10" s="84"/>
      <c r="Q10" s="84"/>
      <c r="R10" s="84">
        <v>1</v>
      </c>
      <c r="S10" s="38"/>
      <c r="T10" s="38"/>
      <c r="U10" s="38"/>
      <c r="V10" s="38"/>
      <c r="W10" s="330">
        <v>233.7</v>
      </c>
      <c r="X10" s="1"/>
    </row>
    <row r="11" spans="1:24">
      <c r="A11" s="357"/>
      <c r="B11" s="331"/>
      <c r="C11" s="15" t="s">
        <v>34</v>
      </c>
      <c r="D11" s="15" t="s">
        <v>473</v>
      </c>
      <c r="E11" s="18">
        <v>2</v>
      </c>
      <c r="F11" s="30" t="s">
        <v>474</v>
      </c>
      <c r="G11" s="358"/>
      <c r="H11" s="331"/>
      <c r="I11" s="54">
        <v>1</v>
      </c>
      <c r="J11" s="359"/>
      <c r="K11" s="359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31"/>
      <c r="X11" s="1" t="s">
        <v>807</v>
      </c>
    </row>
    <row r="12" spans="1:24">
      <c r="A12" s="354"/>
      <c r="B12" s="332"/>
      <c r="C12" s="15" t="s">
        <v>34</v>
      </c>
      <c r="D12" s="15" t="s">
        <v>475</v>
      </c>
      <c r="E12" s="18">
        <v>3</v>
      </c>
      <c r="F12" s="19" t="s">
        <v>476</v>
      </c>
      <c r="G12" s="356"/>
      <c r="H12" s="332"/>
      <c r="I12" s="54"/>
      <c r="J12" s="304"/>
      <c r="K12" s="304"/>
      <c r="L12" s="84"/>
      <c r="M12" s="84"/>
      <c r="N12" s="84"/>
      <c r="O12" s="84"/>
      <c r="P12" s="84">
        <v>1</v>
      </c>
      <c r="Q12" s="38"/>
      <c r="R12" s="38"/>
      <c r="S12" s="38"/>
      <c r="T12" s="38"/>
      <c r="U12" s="38"/>
      <c r="V12" s="38"/>
      <c r="W12" s="332"/>
      <c r="X12" s="1"/>
    </row>
    <row r="13" spans="1:24">
      <c r="A13" s="353">
        <v>3</v>
      </c>
      <c r="B13" s="330" t="s">
        <v>477</v>
      </c>
      <c r="C13" s="15" t="s">
        <v>34</v>
      </c>
      <c r="D13" s="16" t="s">
        <v>478</v>
      </c>
      <c r="E13" s="17">
        <v>1</v>
      </c>
      <c r="F13" s="30" t="s">
        <v>479</v>
      </c>
      <c r="G13" s="355" t="s">
        <v>882</v>
      </c>
      <c r="H13" s="330">
        <v>776.01</v>
      </c>
      <c r="I13" s="54"/>
      <c r="J13" s="303"/>
      <c r="K13" s="303"/>
      <c r="L13" s="84"/>
      <c r="M13" s="84">
        <v>1</v>
      </c>
      <c r="N13" s="38"/>
      <c r="O13" s="38"/>
      <c r="P13" s="38"/>
      <c r="Q13" s="38"/>
      <c r="R13" s="38"/>
      <c r="S13" s="38"/>
      <c r="T13" s="38"/>
      <c r="U13" s="38"/>
      <c r="V13" s="38"/>
      <c r="W13" s="330"/>
      <c r="X13" s="1"/>
    </row>
    <row r="14" spans="1:24" ht="23.25">
      <c r="A14" s="357"/>
      <c r="B14" s="331"/>
      <c r="C14" s="15" t="s">
        <v>34</v>
      </c>
      <c r="D14" s="15" t="s">
        <v>480</v>
      </c>
      <c r="E14" s="18">
        <v>2</v>
      </c>
      <c r="F14" s="31" t="s">
        <v>481</v>
      </c>
      <c r="G14" s="358"/>
      <c r="H14" s="331"/>
      <c r="I14" s="54">
        <v>1</v>
      </c>
      <c r="J14" s="359"/>
      <c r="K14" s="359"/>
      <c r="L14" s="101"/>
      <c r="M14" s="101"/>
      <c r="N14" s="38"/>
      <c r="O14" s="38"/>
      <c r="P14" s="38"/>
      <c r="Q14" s="38"/>
      <c r="R14" s="38"/>
      <c r="S14" s="38"/>
      <c r="T14" s="38"/>
      <c r="U14" s="38"/>
      <c r="V14" s="38"/>
      <c r="W14" s="331"/>
      <c r="X14" s="1"/>
    </row>
    <row r="15" spans="1:24">
      <c r="A15" s="354"/>
      <c r="B15" s="332"/>
      <c r="C15" s="15" t="s">
        <v>34</v>
      </c>
      <c r="D15" s="15" t="s">
        <v>482</v>
      </c>
      <c r="E15" s="18">
        <v>3</v>
      </c>
      <c r="F15" s="19" t="s">
        <v>483</v>
      </c>
      <c r="G15" s="356"/>
      <c r="H15" s="332"/>
      <c r="I15" s="54"/>
      <c r="J15" s="304"/>
      <c r="K15" s="304"/>
      <c r="L15" s="84"/>
      <c r="M15" s="84">
        <v>1</v>
      </c>
      <c r="N15" s="38"/>
      <c r="O15" s="38"/>
      <c r="P15" s="38"/>
      <c r="Q15" s="38"/>
      <c r="R15" s="38"/>
      <c r="S15" s="38"/>
      <c r="T15" s="38"/>
      <c r="U15" s="38"/>
      <c r="V15" s="38"/>
      <c r="W15" s="332"/>
      <c r="X15" s="1"/>
    </row>
    <row r="16" spans="1:24">
      <c r="A16" s="353">
        <v>4</v>
      </c>
      <c r="B16" s="330" t="s">
        <v>484</v>
      </c>
      <c r="C16" s="15" t="s">
        <v>34</v>
      </c>
      <c r="D16" s="15" t="s">
        <v>485</v>
      </c>
      <c r="E16" s="18">
        <v>1</v>
      </c>
      <c r="F16" s="19" t="s">
        <v>486</v>
      </c>
      <c r="G16" s="355" t="s">
        <v>698</v>
      </c>
      <c r="H16" s="330">
        <v>518.15</v>
      </c>
      <c r="I16" s="54"/>
      <c r="J16" s="348" t="s">
        <v>736</v>
      </c>
      <c r="K16" s="348" t="s">
        <v>727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v>1</v>
      </c>
      <c r="W16" s="330">
        <v>475.03</v>
      </c>
      <c r="X16" s="1"/>
    </row>
    <row r="17" spans="1:24" ht="26.25">
      <c r="A17" s="354"/>
      <c r="B17" s="332"/>
      <c r="C17" s="15" t="s">
        <v>34</v>
      </c>
      <c r="D17" s="15" t="s">
        <v>487</v>
      </c>
      <c r="E17" s="18">
        <v>2</v>
      </c>
      <c r="F17" s="23" t="s">
        <v>488</v>
      </c>
      <c r="G17" s="356"/>
      <c r="H17" s="332"/>
      <c r="I17" s="54"/>
      <c r="J17" s="349"/>
      <c r="K17" s="349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1</v>
      </c>
      <c r="W17" s="332"/>
      <c r="X17" s="1"/>
    </row>
    <row r="18" spans="1:24">
      <c r="A18" s="353">
        <v>5</v>
      </c>
      <c r="B18" s="330" t="s">
        <v>489</v>
      </c>
      <c r="C18" s="15" t="s">
        <v>34</v>
      </c>
      <c r="D18" s="15" t="s">
        <v>490</v>
      </c>
      <c r="E18" s="18">
        <v>1</v>
      </c>
      <c r="F18" s="19" t="s">
        <v>491</v>
      </c>
      <c r="G18" s="355" t="s">
        <v>699</v>
      </c>
      <c r="H18" s="330">
        <v>518.32000000000005</v>
      </c>
      <c r="I18" s="54"/>
      <c r="J18" s="348" t="s">
        <v>737</v>
      </c>
      <c r="K18" s="348" t="s">
        <v>727</v>
      </c>
      <c r="L18" s="37"/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8"/>
      <c r="W18" s="330">
        <v>279.36</v>
      </c>
      <c r="X18" s="1"/>
    </row>
    <row r="19" spans="1:24" ht="26.25">
      <c r="A19" s="354"/>
      <c r="B19" s="332"/>
      <c r="C19" s="15" t="s">
        <v>34</v>
      </c>
      <c r="D19" s="15" t="s">
        <v>492</v>
      </c>
      <c r="E19" s="18">
        <v>2</v>
      </c>
      <c r="F19" s="23" t="s">
        <v>493</v>
      </c>
      <c r="G19" s="356"/>
      <c r="H19" s="332"/>
      <c r="I19" s="54"/>
      <c r="J19" s="349"/>
      <c r="K19" s="349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/>
      <c r="V19" s="38"/>
      <c r="W19" s="332"/>
      <c r="X19" s="1" t="s">
        <v>724</v>
      </c>
    </row>
    <row r="20" spans="1:24">
      <c r="A20" s="1"/>
      <c r="B20" s="1"/>
      <c r="C20" s="352" t="s">
        <v>21</v>
      </c>
      <c r="D20" s="352"/>
      <c r="E20" s="105">
        <f>E9+E12+E15+E17+E19</f>
        <v>12</v>
      </c>
      <c r="F20" s="1"/>
      <c r="G20" s="1"/>
      <c r="H20" s="107">
        <f>SUM(H8:H19)</f>
        <v>3096.8200000000006</v>
      </c>
      <c r="I20" s="54">
        <f>SUM(I8:I19)</f>
        <v>2</v>
      </c>
      <c r="J20" s="54"/>
      <c r="K20" s="54"/>
      <c r="L20" s="105">
        <f t="shared" ref="L20:W20" si="0">SUM(L8:L19)</f>
        <v>0</v>
      </c>
      <c r="M20" s="105">
        <f>SUM(M8:M19)</f>
        <v>3</v>
      </c>
      <c r="N20" s="105">
        <f>SUM(N8:N19)</f>
        <v>1</v>
      </c>
      <c r="O20" s="105">
        <f t="shared" si="0"/>
        <v>0</v>
      </c>
      <c r="P20" s="105">
        <f t="shared" si="0"/>
        <v>1</v>
      </c>
      <c r="Q20" s="105">
        <f t="shared" si="0"/>
        <v>0</v>
      </c>
      <c r="R20" s="105">
        <f>SUM(R8:R19)</f>
        <v>1</v>
      </c>
      <c r="S20" s="105">
        <f t="shared" si="0"/>
        <v>0</v>
      </c>
      <c r="T20" s="105">
        <f>SUM(T8:T19)</f>
        <v>1</v>
      </c>
      <c r="U20" s="105">
        <f t="shared" si="0"/>
        <v>1</v>
      </c>
      <c r="V20" s="105">
        <f t="shared" si="0"/>
        <v>2</v>
      </c>
      <c r="W20" s="105">
        <f t="shared" si="0"/>
        <v>988.09</v>
      </c>
      <c r="X20" s="1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8.140625" customWidth="1"/>
    <col min="24" max="24" width="16.85546875" customWidth="1"/>
  </cols>
  <sheetData>
    <row r="1" spans="1:24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>
      <c r="A2" s="343" t="str">
        <f>'Patna (East)'!A2</f>
        <v>Progress Report for the construction of Model School (2010-11)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4">
      <c r="A3" s="347" t="s">
        <v>784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1" t="str">
        <f>Summary!X3</f>
        <v>Date:-30.11.2014</v>
      </c>
      <c r="X3" s="342"/>
    </row>
    <row r="4" spans="1:24">
      <c r="A4" s="343" t="s">
        <v>864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 ht="13.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31</v>
      </c>
      <c r="F5" s="338" t="s">
        <v>4</v>
      </c>
      <c r="G5" s="338" t="s">
        <v>5</v>
      </c>
      <c r="H5" s="338" t="s">
        <v>6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8" t="s">
        <v>20</v>
      </c>
      <c r="X5" s="363" t="s">
        <v>14</v>
      </c>
    </row>
    <row r="6" spans="1:24" ht="27" customHeight="1">
      <c r="A6" s="338"/>
      <c r="B6" s="338"/>
      <c r="C6" s="338"/>
      <c r="D6" s="338"/>
      <c r="E6" s="338"/>
      <c r="F6" s="338"/>
      <c r="G6" s="338"/>
      <c r="H6" s="338"/>
      <c r="I6" s="346" t="s">
        <v>7</v>
      </c>
      <c r="J6" s="338" t="s">
        <v>725</v>
      </c>
      <c r="K6" s="338" t="s">
        <v>726</v>
      </c>
      <c r="L6" s="364" t="s">
        <v>15</v>
      </c>
      <c r="M6" s="361" t="s">
        <v>10</v>
      </c>
      <c r="N6" s="338" t="s">
        <v>9</v>
      </c>
      <c r="O6" s="339" t="s">
        <v>17</v>
      </c>
      <c r="P6" s="339"/>
      <c r="Q6" s="338" t="s">
        <v>18</v>
      </c>
      <c r="R6" s="338"/>
      <c r="S6" s="338" t="s">
        <v>55</v>
      </c>
      <c r="T6" s="338"/>
      <c r="U6" s="362" t="s">
        <v>13</v>
      </c>
      <c r="V6" s="360" t="s">
        <v>8</v>
      </c>
      <c r="W6" s="338"/>
      <c r="X6" s="363"/>
    </row>
    <row r="7" spans="1:24" ht="26.25" customHeight="1">
      <c r="A7" s="338"/>
      <c r="B7" s="338"/>
      <c r="C7" s="338"/>
      <c r="D7" s="338"/>
      <c r="E7" s="338"/>
      <c r="F7" s="338"/>
      <c r="G7" s="338"/>
      <c r="H7" s="338"/>
      <c r="I7" s="346"/>
      <c r="J7" s="338"/>
      <c r="K7" s="338"/>
      <c r="L7" s="364"/>
      <c r="M7" s="361"/>
      <c r="N7" s="338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62"/>
      <c r="V7" s="360"/>
      <c r="W7" s="338"/>
      <c r="X7" s="363"/>
    </row>
    <row r="8" spans="1:24" ht="22.5" customHeight="1">
      <c r="A8" s="14">
        <v>1</v>
      </c>
      <c r="B8" s="14" t="s">
        <v>87</v>
      </c>
      <c r="C8" s="18" t="s">
        <v>46</v>
      </c>
      <c r="D8" s="17" t="s">
        <v>88</v>
      </c>
      <c r="E8" s="17">
        <v>1</v>
      </c>
      <c r="F8" s="19" t="s">
        <v>89</v>
      </c>
      <c r="G8" s="171" t="s">
        <v>694</v>
      </c>
      <c r="H8" s="14">
        <v>250.15</v>
      </c>
      <c r="I8" s="54"/>
      <c r="J8" s="54" t="s">
        <v>732</v>
      </c>
      <c r="K8" s="54" t="s">
        <v>727</v>
      </c>
      <c r="L8" s="37"/>
      <c r="M8" s="37"/>
      <c r="N8" s="37"/>
      <c r="O8" s="37"/>
      <c r="P8" s="37"/>
      <c r="Q8" s="37"/>
      <c r="R8" s="37"/>
      <c r="S8" s="37"/>
      <c r="T8" s="37"/>
      <c r="U8" s="37">
        <v>1</v>
      </c>
      <c r="V8" s="38"/>
      <c r="W8" s="14">
        <v>174.53</v>
      </c>
      <c r="X8" s="1"/>
    </row>
    <row r="9" spans="1:24">
      <c r="A9" s="330">
        <v>2</v>
      </c>
      <c r="B9" s="330" t="s">
        <v>95</v>
      </c>
      <c r="C9" s="377" t="s">
        <v>48</v>
      </c>
      <c r="D9" s="381" t="s">
        <v>98</v>
      </c>
      <c r="E9" s="381">
        <v>1</v>
      </c>
      <c r="F9" s="379" t="s">
        <v>99</v>
      </c>
      <c r="G9" s="374" t="s">
        <v>681</v>
      </c>
      <c r="H9" s="330">
        <f>779.29/3*2</f>
        <v>519.52666666666664</v>
      </c>
      <c r="I9" s="303"/>
      <c r="J9" s="348" t="s">
        <v>733</v>
      </c>
      <c r="K9" s="348" t="s">
        <v>727</v>
      </c>
      <c r="L9" s="369"/>
      <c r="M9" s="369"/>
      <c r="N9" s="369"/>
      <c r="O9" s="369"/>
      <c r="P9" s="369"/>
      <c r="Q9" s="242"/>
      <c r="R9" s="242"/>
      <c r="S9" s="242"/>
      <c r="T9" s="369">
        <v>1</v>
      </c>
      <c r="U9" s="371"/>
      <c r="V9" s="371"/>
      <c r="W9" s="330">
        <v>295.39</v>
      </c>
      <c r="X9" s="303"/>
    </row>
    <row r="10" spans="1:24" ht="18" customHeight="1">
      <c r="A10" s="331"/>
      <c r="B10" s="331"/>
      <c r="C10" s="378"/>
      <c r="D10" s="382"/>
      <c r="E10" s="382"/>
      <c r="F10" s="380"/>
      <c r="G10" s="376"/>
      <c r="H10" s="331"/>
      <c r="I10" s="304"/>
      <c r="J10" s="373"/>
      <c r="K10" s="373"/>
      <c r="L10" s="370"/>
      <c r="M10" s="370"/>
      <c r="N10" s="370"/>
      <c r="O10" s="370"/>
      <c r="P10" s="370"/>
      <c r="Q10" s="243"/>
      <c r="R10" s="243"/>
      <c r="S10" s="243"/>
      <c r="T10" s="370"/>
      <c r="U10" s="372"/>
      <c r="V10" s="372"/>
      <c r="W10" s="331"/>
      <c r="X10" s="304"/>
    </row>
    <row r="11" spans="1:24" ht="26.25">
      <c r="A11" s="332"/>
      <c r="B11" s="332"/>
      <c r="C11" s="18" t="s">
        <v>48</v>
      </c>
      <c r="D11" s="17" t="s">
        <v>100</v>
      </c>
      <c r="E11" s="17">
        <v>2</v>
      </c>
      <c r="F11" s="23" t="s">
        <v>101</v>
      </c>
      <c r="G11" s="375"/>
      <c r="H11" s="332"/>
      <c r="I11" s="54"/>
      <c r="J11" s="349"/>
      <c r="K11" s="349"/>
      <c r="L11" s="37"/>
      <c r="M11" s="37"/>
      <c r="N11" s="37"/>
      <c r="O11" s="37"/>
      <c r="P11" s="37"/>
      <c r="Q11" s="37"/>
      <c r="R11" s="37"/>
      <c r="S11" s="37"/>
      <c r="T11" s="37">
        <v>1</v>
      </c>
      <c r="U11" s="38"/>
      <c r="V11" s="38"/>
      <c r="W11" s="332"/>
      <c r="X11" s="1"/>
    </row>
    <row r="12" spans="1:24">
      <c r="A12" s="353">
        <v>3</v>
      </c>
      <c r="B12" s="330" t="s">
        <v>307</v>
      </c>
      <c r="C12" s="18" t="s">
        <v>45</v>
      </c>
      <c r="D12" s="18" t="s">
        <v>45</v>
      </c>
      <c r="E12" s="18">
        <v>1</v>
      </c>
      <c r="F12" s="19" t="s">
        <v>308</v>
      </c>
      <c r="G12" s="374" t="s">
        <v>695</v>
      </c>
      <c r="H12" s="330">
        <v>744.99</v>
      </c>
      <c r="I12" s="54"/>
      <c r="J12" s="348" t="s">
        <v>729</v>
      </c>
      <c r="K12" s="348" t="s">
        <v>727</v>
      </c>
      <c r="L12" s="37"/>
      <c r="M12" s="37"/>
      <c r="N12" s="37"/>
      <c r="O12" s="37"/>
      <c r="P12" s="37"/>
      <c r="Q12" s="37"/>
      <c r="R12" s="37"/>
      <c r="S12" s="37"/>
      <c r="T12" s="37"/>
      <c r="U12" s="37">
        <v>1</v>
      </c>
      <c r="V12" s="38"/>
      <c r="W12" s="330">
        <v>474.52</v>
      </c>
      <c r="X12" s="1"/>
    </row>
    <row r="13" spans="1:24" ht="25.5">
      <c r="A13" s="357"/>
      <c r="B13" s="331"/>
      <c r="C13" s="18" t="s">
        <v>45</v>
      </c>
      <c r="D13" s="18" t="s">
        <v>309</v>
      </c>
      <c r="E13" s="18">
        <v>2</v>
      </c>
      <c r="F13" s="19" t="s">
        <v>310</v>
      </c>
      <c r="G13" s="376"/>
      <c r="H13" s="331"/>
      <c r="I13" s="54"/>
      <c r="J13" s="373"/>
      <c r="K13" s="373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331"/>
      <c r="X13" s="1"/>
    </row>
    <row r="14" spans="1:24" ht="25.5">
      <c r="A14" s="354"/>
      <c r="B14" s="332"/>
      <c r="C14" s="18" t="s">
        <v>45</v>
      </c>
      <c r="D14" s="17" t="s">
        <v>311</v>
      </c>
      <c r="E14" s="17">
        <v>3</v>
      </c>
      <c r="F14" s="19" t="s">
        <v>312</v>
      </c>
      <c r="G14" s="375"/>
      <c r="H14" s="332"/>
      <c r="I14" s="54"/>
      <c r="J14" s="349"/>
      <c r="K14" s="349"/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332"/>
      <c r="X14" s="1"/>
    </row>
    <row r="15" spans="1:24" ht="26.25">
      <c r="A15" s="353">
        <v>4</v>
      </c>
      <c r="B15" s="330" t="s">
        <v>313</v>
      </c>
      <c r="C15" s="18" t="s">
        <v>45</v>
      </c>
      <c r="D15" s="18" t="s">
        <v>314</v>
      </c>
      <c r="E15" s="18">
        <v>1</v>
      </c>
      <c r="F15" s="23" t="s">
        <v>315</v>
      </c>
      <c r="G15" s="374" t="s">
        <v>696</v>
      </c>
      <c r="H15" s="330">
        <v>501.57</v>
      </c>
      <c r="I15" s="54"/>
      <c r="J15" s="348" t="s">
        <v>734</v>
      </c>
      <c r="K15" s="348" t="s">
        <v>727</v>
      </c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330">
        <v>343.89</v>
      </c>
      <c r="X15" s="1"/>
    </row>
    <row r="16" spans="1:24" ht="26.25">
      <c r="A16" s="354"/>
      <c r="B16" s="332"/>
      <c r="C16" s="18" t="s">
        <v>45</v>
      </c>
      <c r="D16" s="18" t="s">
        <v>316</v>
      </c>
      <c r="E16" s="18">
        <v>2</v>
      </c>
      <c r="F16" s="23" t="s">
        <v>317</v>
      </c>
      <c r="G16" s="375"/>
      <c r="H16" s="332"/>
      <c r="I16" s="54"/>
      <c r="J16" s="349"/>
      <c r="K16" s="349"/>
      <c r="L16" s="37"/>
      <c r="M16" s="37"/>
      <c r="N16" s="37"/>
      <c r="O16" s="37"/>
      <c r="P16" s="37"/>
      <c r="Q16" s="37"/>
      <c r="R16" s="37"/>
      <c r="S16" s="37"/>
      <c r="T16" s="37"/>
      <c r="U16" s="37">
        <v>1</v>
      </c>
      <c r="V16" s="38"/>
      <c r="W16" s="332"/>
      <c r="X16" s="1"/>
    </row>
    <row r="17" spans="1:24" ht="25.5">
      <c r="A17" s="353">
        <v>5</v>
      </c>
      <c r="B17" s="330" t="s">
        <v>318</v>
      </c>
      <c r="C17" s="18" t="s">
        <v>45</v>
      </c>
      <c r="D17" s="18" t="s">
        <v>319</v>
      </c>
      <c r="E17" s="18">
        <v>1</v>
      </c>
      <c r="F17" s="19" t="s">
        <v>320</v>
      </c>
      <c r="G17" s="374" t="s">
        <v>697</v>
      </c>
      <c r="H17" s="330">
        <v>502.1</v>
      </c>
      <c r="I17" s="54"/>
      <c r="J17" s="348" t="s">
        <v>735</v>
      </c>
      <c r="K17" s="348" t="s">
        <v>727</v>
      </c>
      <c r="L17" s="37"/>
      <c r="M17" s="37"/>
      <c r="N17" s="37"/>
      <c r="O17" s="37"/>
      <c r="P17" s="37"/>
      <c r="Q17" s="37"/>
      <c r="R17" s="37">
        <v>1</v>
      </c>
      <c r="S17" s="38"/>
      <c r="T17" s="38"/>
      <c r="U17" s="38"/>
      <c r="V17" s="38"/>
      <c r="W17" s="330">
        <v>105.6</v>
      </c>
      <c r="X17" s="1" t="s">
        <v>838</v>
      </c>
    </row>
    <row r="18" spans="1:24">
      <c r="A18" s="354"/>
      <c r="B18" s="332"/>
      <c r="C18" s="18" t="s">
        <v>45</v>
      </c>
      <c r="D18" s="18" t="s">
        <v>321</v>
      </c>
      <c r="E18" s="18">
        <v>2</v>
      </c>
      <c r="F18" s="19" t="s">
        <v>322</v>
      </c>
      <c r="G18" s="375"/>
      <c r="H18" s="332"/>
      <c r="I18" s="54">
        <v>1</v>
      </c>
      <c r="J18" s="349"/>
      <c r="K18" s="349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32"/>
      <c r="X18" s="1" t="s">
        <v>721</v>
      </c>
    </row>
    <row r="19" spans="1:24">
      <c r="A19" s="353">
        <v>6</v>
      </c>
      <c r="B19" s="330" t="s">
        <v>323</v>
      </c>
      <c r="C19" s="18" t="s">
        <v>47</v>
      </c>
      <c r="D19" s="18" t="s">
        <v>324</v>
      </c>
      <c r="E19" s="18">
        <v>1</v>
      </c>
      <c r="F19" s="19" t="s">
        <v>325</v>
      </c>
      <c r="G19" s="374" t="s">
        <v>816</v>
      </c>
      <c r="H19" s="330">
        <v>794.96</v>
      </c>
      <c r="I19" s="54"/>
      <c r="J19" s="303"/>
      <c r="K19" s="303"/>
      <c r="L19" s="84"/>
      <c r="M19" s="84"/>
      <c r="N19" s="84"/>
      <c r="O19" s="84"/>
      <c r="P19" s="84">
        <v>1</v>
      </c>
      <c r="Q19" s="38"/>
      <c r="R19" s="38"/>
      <c r="S19" s="38"/>
      <c r="T19" s="38"/>
      <c r="U19" s="38"/>
      <c r="V19" s="38"/>
      <c r="W19" s="330">
        <v>186.03</v>
      </c>
      <c r="X19" s="1"/>
    </row>
    <row r="20" spans="1:24" ht="19.5" customHeight="1">
      <c r="A20" s="357"/>
      <c r="B20" s="331"/>
      <c r="C20" s="18" t="s">
        <v>47</v>
      </c>
      <c r="D20" s="18" t="s">
        <v>326</v>
      </c>
      <c r="E20" s="18">
        <v>2</v>
      </c>
      <c r="F20" s="19" t="s">
        <v>327</v>
      </c>
      <c r="G20" s="376"/>
      <c r="H20" s="331"/>
      <c r="I20" s="54">
        <v>1</v>
      </c>
      <c r="J20" s="359"/>
      <c r="K20" s="35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31"/>
      <c r="X20" s="1"/>
    </row>
    <row r="21" spans="1:24" ht="24" customHeight="1">
      <c r="A21" s="354"/>
      <c r="B21" s="332"/>
      <c r="C21" s="18" t="s">
        <v>47</v>
      </c>
      <c r="D21" s="18" t="s">
        <v>328</v>
      </c>
      <c r="E21" s="18">
        <v>3</v>
      </c>
      <c r="F21" s="19" t="s">
        <v>329</v>
      </c>
      <c r="G21" s="375"/>
      <c r="H21" s="332"/>
      <c r="I21" s="54"/>
      <c r="J21" s="304"/>
      <c r="K21" s="304"/>
      <c r="L21" s="84"/>
      <c r="M21" s="84"/>
      <c r="N21" s="84"/>
      <c r="O21" s="84"/>
      <c r="P21" s="84">
        <v>1</v>
      </c>
      <c r="Q21" s="38"/>
      <c r="R21" s="38"/>
      <c r="S21" s="38"/>
      <c r="T21" s="38"/>
      <c r="U21" s="38"/>
      <c r="V21" s="38"/>
      <c r="W21" s="332"/>
      <c r="X21" s="1"/>
    </row>
    <row r="22" spans="1:24" ht="26.25">
      <c r="A22" s="353">
        <v>7</v>
      </c>
      <c r="B22" s="330" t="s">
        <v>494</v>
      </c>
      <c r="C22" s="109" t="s">
        <v>35</v>
      </c>
      <c r="D22" s="109" t="s">
        <v>495</v>
      </c>
      <c r="E22" s="14">
        <v>1</v>
      </c>
      <c r="F22" s="23" t="s">
        <v>496</v>
      </c>
      <c r="G22" s="374" t="s">
        <v>787</v>
      </c>
      <c r="H22" s="330">
        <v>501.93</v>
      </c>
      <c r="I22" s="54"/>
      <c r="J22" s="303"/>
      <c r="K22" s="303"/>
      <c r="L22" s="84"/>
      <c r="M22" s="84">
        <v>1</v>
      </c>
      <c r="N22" s="38"/>
      <c r="O22" s="38"/>
      <c r="P22" s="38"/>
      <c r="Q22" s="38"/>
      <c r="R22" s="38"/>
      <c r="S22" s="38"/>
      <c r="T22" s="38"/>
      <c r="U22" s="38"/>
      <c r="V22" s="38"/>
      <c r="W22" s="330"/>
      <c r="X22" s="1"/>
    </row>
    <row r="23" spans="1:24" ht="26.25">
      <c r="A23" s="354"/>
      <c r="B23" s="332"/>
      <c r="C23" s="109" t="s">
        <v>35</v>
      </c>
      <c r="D23" s="109" t="s">
        <v>497</v>
      </c>
      <c r="E23" s="14">
        <v>2</v>
      </c>
      <c r="F23" s="23" t="s">
        <v>498</v>
      </c>
      <c r="G23" s="375"/>
      <c r="H23" s="332"/>
      <c r="I23" s="54"/>
      <c r="J23" s="304"/>
      <c r="K23" s="304"/>
      <c r="L23" s="84"/>
      <c r="M23" s="84">
        <v>1</v>
      </c>
      <c r="N23" s="38"/>
      <c r="O23" s="38"/>
      <c r="P23" s="38"/>
      <c r="Q23" s="38"/>
      <c r="R23" s="38"/>
      <c r="S23" s="38"/>
      <c r="T23" s="38"/>
      <c r="U23" s="38"/>
      <c r="V23" s="38"/>
      <c r="W23" s="332"/>
      <c r="X23" s="1"/>
    </row>
    <row r="24" spans="1:24" ht="26.25">
      <c r="A24" s="353">
        <v>8</v>
      </c>
      <c r="B24" s="330" t="s">
        <v>499</v>
      </c>
      <c r="C24" s="109" t="s">
        <v>35</v>
      </c>
      <c r="D24" s="109" t="s">
        <v>500</v>
      </c>
      <c r="E24" s="14">
        <v>1</v>
      </c>
      <c r="F24" s="23" t="s">
        <v>501</v>
      </c>
      <c r="G24" s="374" t="s">
        <v>787</v>
      </c>
      <c r="H24" s="330">
        <v>500.77</v>
      </c>
      <c r="I24" s="54"/>
      <c r="J24" s="303"/>
      <c r="K24" s="303"/>
      <c r="L24" s="84"/>
      <c r="M24" s="84"/>
      <c r="N24" s="84"/>
      <c r="O24" s="84"/>
      <c r="P24" s="84">
        <v>1</v>
      </c>
      <c r="Q24" s="38"/>
      <c r="R24" s="38"/>
      <c r="S24" s="38"/>
      <c r="T24" s="38"/>
      <c r="U24" s="38"/>
      <c r="V24" s="38"/>
      <c r="W24" s="330">
        <v>42.39</v>
      </c>
      <c r="X24" s="1" t="s">
        <v>848</v>
      </c>
    </row>
    <row r="25" spans="1:24" ht="26.25">
      <c r="A25" s="354"/>
      <c r="B25" s="332"/>
      <c r="C25" s="109" t="s">
        <v>35</v>
      </c>
      <c r="D25" s="110" t="s">
        <v>502</v>
      </c>
      <c r="E25" s="21">
        <v>2</v>
      </c>
      <c r="F25" s="28" t="s">
        <v>503</v>
      </c>
      <c r="G25" s="375"/>
      <c r="H25" s="332"/>
      <c r="I25" s="54">
        <v>1</v>
      </c>
      <c r="J25" s="304"/>
      <c r="K25" s="30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32"/>
      <c r="X25" s="1"/>
    </row>
    <row r="26" spans="1:24">
      <c r="A26" s="1"/>
      <c r="B26" s="1"/>
      <c r="C26" s="352" t="s">
        <v>21</v>
      </c>
      <c r="D26" s="352"/>
      <c r="E26" s="1">
        <f>E11+E14+E16+E18+E21+E23+E25+E8</f>
        <v>17</v>
      </c>
      <c r="F26" s="1"/>
      <c r="G26" s="1"/>
      <c r="H26" s="108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0</v>
      </c>
      <c r="M26" s="54">
        <f t="shared" si="0"/>
        <v>2</v>
      </c>
      <c r="N26" s="54">
        <f t="shared" si="0"/>
        <v>0</v>
      </c>
      <c r="O26" s="54">
        <f t="shared" si="0"/>
        <v>0</v>
      </c>
      <c r="P26" s="54">
        <f t="shared" si="0"/>
        <v>3</v>
      </c>
      <c r="Q26" s="54">
        <f t="shared" si="0"/>
        <v>0</v>
      </c>
      <c r="R26" s="54">
        <f>SUM(R8:R25)</f>
        <v>1</v>
      </c>
      <c r="S26" s="54">
        <f t="shared" si="0"/>
        <v>0</v>
      </c>
      <c r="T26" s="54">
        <f>SUM(T8:T25)</f>
        <v>2</v>
      </c>
      <c r="U26" s="54">
        <f>SUM(U8:U25)</f>
        <v>6</v>
      </c>
      <c r="V26" s="54">
        <f t="shared" si="0"/>
        <v>0</v>
      </c>
      <c r="W26" s="105">
        <f t="shared" si="0"/>
        <v>1622.35</v>
      </c>
      <c r="X26" s="1"/>
    </row>
    <row r="27" spans="1:24">
      <c r="A27" t="s">
        <v>718</v>
      </c>
    </row>
    <row r="28" spans="1:24" ht="25.5">
      <c r="A28" s="35">
        <v>1</v>
      </c>
      <c r="B28" s="36" t="s">
        <v>95</v>
      </c>
      <c r="C28" s="15" t="s">
        <v>48</v>
      </c>
      <c r="D28" s="16" t="s">
        <v>96</v>
      </c>
      <c r="E28" s="17">
        <v>1</v>
      </c>
      <c r="F28" s="19" t="s">
        <v>97</v>
      </c>
    </row>
  </sheetData>
  <mergeCells count="91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T9:T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U9:U10"/>
    <mergeCell ref="V9:V10"/>
    <mergeCell ref="O9:O10"/>
    <mergeCell ref="L9:L10"/>
    <mergeCell ref="P9:P10"/>
  </mergeCells>
  <pageMargins left="0.16" right="0.08" top="0.19" bottom="0.19" header="0.14000000000000001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1:K1048576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7.85546875" customWidth="1"/>
    <col min="24" max="24" width="11.42578125" customWidth="1"/>
  </cols>
  <sheetData>
    <row r="1" spans="1:24" ht="15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">
      <c r="A2" s="383" t="str">
        <f>'Patna (East)'!A2</f>
        <v>Progress Report for the construction of Model School (2010-11)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5"/>
    </row>
    <row r="3" spans="1:24" ht="15">
      <c r="A3" s="347" t="s">
        <v>779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1" t="str">
        <f>Summary!X3</f>
        <v>Date:-30.11.2014</v>
      </c>
      <c r="W3" s="341"/>
      <c r="X3" s="342"/>
    </row>
    <row r="4" spans="1:24" ht="21.75" customHeight="1">
      <c r="A4" s="340" t="s">
        <v>774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12.7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38" t="s">
        <v>5</v>
      </c>
      <c r="H5" s="338" t="s">
        <v>6</v>
      </c>
      <c r="I5" s="106"/>
      <c r="J5" s="106"/>
      <c r="K5" s="389" t="s">
        <v>16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1"/>
      <c r="W5" s="392" t="s">
        <v>20</v>
      </c>
      <c r="X5" s="398" t="s">
        <v>14</v>
      </c>
    </row>
    <row r="6" spans="1:24" ht="18" customHeight="1">
      <c r="A6" s="338"/>
      <c r="B6" s="338"/>
      <c r="C6" s="338"/>
      <c r="D6" s="338"/>
      <c r="E6" s="338"/>
      <c r="F6" s="338"/>
      <c r="G6" s="338"/>
      <c r="H6" s="338"/>
      <c r="I6" s="338" t="s">
        <v>725</v>
      </c>
      <c r="J6" s="338" t="s">
        <v>726</v>
      </c>
      <c r="K6" s="401" t="s">
        <v>7</v>
      </c>
      <c r="L6" s="403" t="s">
        <v>15</v>
      </c>
      <c r="M6" s="405" t="s">
        <v>10</v>
      </c>
      <c r="N6" s="392" t="s">
        <v>9</v>
      </c>
      <c r="O6" s="394" t="s">
        <v>17</v>
      </c>
      <c r="P6" s="395"/>
      <c r="Q6" s="394" t="s">
        <v>18</v>
      </c>
      <c r="R6" s="395"/>
      <c r="S6" s="394" t="s">
        <v>55</v>
      </c>
      <c r="T6" s="395"/>
      <c r="U6" s="396" t="s">
        <v>13</v>
      </c>
      <c r="V6" s="387" t="s">
        <v>8</v>
      </c>
      <c r="W6" s="407"/>
      <c r="X6" s="399"/>
    </row>
    <row r="7" spans="1:24" ht="30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402"/>
      <c r="L7" s="404"/>
      <c r="M7" s="406"/>
      <c r="N7" s="393"/>
      <c r="O7" s="106" t="s">
        <v>11</v>
      </c>
      <c r="P7" s="106" t="s">
        <v>12</v>
      </c>
      <c r="Q7" s="106" t="s">
        <v>11</v>
      </c>
      <c r="R7" s="106" t="s">
        <v>12</v>
      </c>
      <c r="S7" s="106" t="s">
        <v>11</v>
      </c>
      <c r="T7" s="106" t="s">
        <v>12</v>
      </c>
      <c r="U7" s="397"/>
      <c r="V7" s="388"/>
      <c r="W7" s="393"/>
      <c r="X7" s="400"/>
    </row>
    <row r="8" spans="1:24" ht="15">
      <c r="A8" s="330">
        <v>1</v>
      </c>
      <c r="B8" s="330" t="s">
        <v>254</v>
      </c>
      <c r="C8" s="15" t="s">
        <v>255</v>
      </c>
      <c r="D8" s="19" t="s">
        <v>256</v>
      </c>
      <c r="E8" s="17">
        <v>1</v>
      </c>
      <c r="F8" s="19" t="s">
        <v>257</v>
      </c>
      <c r="G8" s="333" t="s">
        <v>700</v>
      </c>
      <c r="H8" s="330">
        <v>825.41</v>
      </c>
      <c r="I8" s="330" t="s">
        <v>738</v>
      </c>
      <c r="J8" s="330" t="s">
        <v>727</v>
      </c>
      <c r="K8" s="54"/>
      <c r="L8" s="37"/>
      <c r="M8" s="37"/>
      <c r="N8" s="37"/>
      <c r="O8" s="37"/>
      <c r="P8" s="37"/>
      <c r="Q8" s="37"/>
      <c r="R8" s="37">
        <v>1</v>
      </c>
      <c r="S8" s="38"/>
      <c r="T8" s="38"/>
      <c r="U8" s="38"/>
      <c r="V8" s="38"/>
      <c r="W8" s="330">
        <v>348.93</v>
      </c>
      <c r="X8" s="1"/>
    </row>
    <row r="9" spans="1:24" ht="33" customHeight="1">
      <c r="A9" s="331"/>
      <c r="B9" s="331"/>
      <c r="C9" s="15" t="s">
        <v>255</v>
      </c>
      <c r="D9" s="19" t="s">
        <v>255</v>
      </c>
      <c r="E9" s="17">
        <v>2</v>
      </c>
      <c r="F9" s="19" t="s">
        <v>258</v>
      </c>
      <c r="G9" s="334"/>
      <c r="H9" s="331"/>
      <c r="I9" s="331"/>
      <c r="J9" s="331"/>
      <c r="K9" s="54"/>
      <c r="L9" s="37"/>
      <c r="M9" s="37"/>
      <c r="N9" s="37"/>
      <c r="O9" s="37"/>
      <c r="P9" s="37"/>
      <c r="Q9" s="37"/>
      <c r="R9" s="37"/>
      <c r="S9" s="37"/>
      <c r="T9" s="37"/>
      <c r="U9" s="37">
        <v>1</v>
      </c>
      <c r="V9" s="38"/>
      <c r="W9" s="331"/>
      <c r="X9" s="36" t="s">
        <v>849</v>
      </c>
    </row>
    <row r="10" spans="1:24" ht="23.25">
      <c r="A10" s="332"/>
      <c r="B10" s="332"/>
      <c r="C10" s="15" t="s">
        <v>255</v>
      </c>
      <c r="D10" s="19" t="s">
        <v>259</v>
      </c>
      <c r="E10" s="17">
        <v>3</v>
      </c>
      <c r="F10" s="31" t="s">
        <v>260</v>
      </c>
      <c r="G10" s="335"/>
      <c r="H10" s="332"/>
      <c r="I10" s="332"/>
      <c r="J10" s="332"/>
      <c r="K10" s="54"/>
      <c r="L10" s="37"/>
      <c r="M10" s="37"/>
      <c r="N10" s="37"/>
      <c r="O10" s="37"/>
      <c r="P10" s="37">
        <v>1</v>
      </c>
      <c r="Q10" s="38"/>
      <c r="R10" s="38"/>
      <c r="S10" s="38"/>
      <c r="T10" s="38"/>
      <c r="U10" s="38"/>
      <c r="V10" s="38"/>
      <c r="W10" s="332"/>
      <c r="X10" s="1"/>
    </row>
    <row r="11" spans="1:24" ht="22.5">
      <c r="A11" s="330">
        <v>2</v>
      </c>
      <c r="B11" s="330" t="s">
        <v>261</v>
      </c>
      <c r="C11" s="15" t="s">
        <v>255</v>
      </c>
      <c r="D11" s="19" t="s">
        <v>262</v>
      </c>
      <c r="E11" s="17">
        <v>1</v>
      </c>
      <c r="F11" s="30" t="s">
        <v>263</v>
      </c>
      <c r="G11" s="333" t="s">
        <v>681</v>
      </c>
      <c r="H11" s="330">
        <v>804.31</v>
      </c>
      <c r="I11" s="330" t="s">
        <v>730</v>
      </c>
      <c r="J11" s="330" t="s">
        <v>727</v>
      </c>
      <c r="K11" s="54"/>
      <c r="L11" s="37"/>
      <c r="M11" s="37"/>
      <c r="N11" s="37"/>
      <c r="O11" s="37"/>
      <c r="P11" s="37"/>
      <c r="Q11" s="37">
        <v>1</v>
      </c>
      <c r="R11" s="38"/>
      <c r="S11" s="38"/>
      <c r="T11" s="38"/>
      <c r="U11" s="38"/>
      <c r="V11" s="38"/>
      <c r="W11" s="330">
        <v>277.27999999999997</v>
      </c>
      <c r="X11" s="1"/>
    </row>
    <row r="12" spans="1:24" ht="25.5">
      <c r="A12" s="331"/>
      <c r="B12" s="331"/>
      <c r="C12" s="15" t="s">
        <v>255</v>
      </c>
      <c r="D12" s="19" t="s">
        <v>264</v>
      </c>
      <c r="E12" s="17">
        <v>2</v>
      </c>
      <c r="F12" s="19" t="s">
        <v>265</v>
      </c>
      <c r="G12" s="334"/>
      <c r="H12" s="331"/>
      <c r="I12" s="331"/>
      <c r="J12" s="331"/>
      <c r="K12" s="54"/>
      <c r="L12" s="37"/>
      <c r="M12" s="37"/>
      <c r="N12" s="37"/>
      <c r="O12" s="37"/>
      <c r="P12" s="37"/>
      <c r="Q12" s="37">
        <v>1</v>
      </c>
      <c r="R12" s="38"/>
      <c r="S12" s="38"/>
      <c r="T12" s="38"/>
      <c r="U12" s="38"/>
      <c r="V12" s="38"/>
      <c r="W12" s="331"/>
      <c r="X12" s="36"/>
    </row>
    <row r="13" spans="1:24" ht="15">
      <c r="A13" s="332"/>
      <c r="B13" s="332"/>
      <c r="C13" s="15" t="s">
        <v>255</v>
      </c>
      <c r="D13" s="19" t="s">
        <v>266</v>
      </c>
      <c r="E13" s="17">
        <v>3</v>
      </c>
      <c r="F13" s="19" t="s">
        <v>267</v>
      </c>
      <c r="G13" s="335"/>
      <c r="H13" s="332"/>
      <c r="I13" s="332"/>
      <c r="J13" s="332"/>
      <c r="K13" s="54"/>
      <c r="L13" s="37">
        <v>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32"/>
      <c r="X13" s="1"/>
    </row>
    <row r="14" spans="1:24" ht="15">
      <c r="A14" s="14">
        <v>3</v>
      </c>
      <c r="B14" s="14" t="s">
        <v>268</v>
      </c>
      <c r="C14" s="15" t="s">
        <v>255</v>
      </c>
      <c r="D14" s="19" t="s">
        <v>269</v>
      </c>
      <c r="E14" s="17">
        <v>1</v>
      </c>
      <c r="F14" s="19" t="s">
        <v>270</v>
      </c>
      <c r="G14" s="58" t="s">
        <v>701</v>
      </c>
      <c r="H14" s="14">
        <v>277.48</v>
      </c>
      <c r="I14" s="14"/>
      <c r="J14" s="14"/>
      <c r="K14" s="5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14">
        <v>160.08000000000001</v>
      </c>
      <c r="X14" s="1"/>
    </row>
    <row r="15" spans="1:24" ht="18.75" customHeight="1">
      <c r="A15" s="1"/>
      <c r="B15" s="1"/>
      <c r="C15" s="386" t="s">
        <v>21</v>
      </c>
      <c r="D15" s="386"/>
      <c r="E15" s="54">
        <f>E10+E13+E14</f>
        <v>7</v>
      </c>
      <c r="F15" s="1"/>
      <c r="G15" s="1"/>
      <c r="H15" s="111">
        <f>SUM(H8:H14)</f>
        <v>1907.1999999999998</v>
      </c>
      <c r="I15" s="29"/>
      <c r="J15" s="29"/>
      <c r="K15" s="114">
        <f t="shared" ref="K15:W15" si="0">SUM(K8:K14)</f>
        <v>0</v>
      </c>
      <c r="L15" s="114">
        <f t="shared" si="0"/>
        <v>1</v>
      </c>
      <c r="M15" s="114">
        <f t="shared" si="0"/>
        <v>0</v>
      </c>
      <c r="N15" s="114">
        <f>SUM(N8:N14)</f>
        <v>0</v>
      </c>
      <c r="O15" s="114">
        <f>SUM(O8:O14)</f>
        <v>0</v>
      </c>
      <c r="P15" s="114">
        <f>SUM(P8:P14)</f>
        <v>1</v>
      </c>
      <c r="Q15" s="114">
        <f t="shared" si="0"/>
        <v>2</v>
      </c>
      <c r="R15" s="114">
        <f>SUM(R8:R14)</f>
        <v>2</v>
      </c>
      <c r="S15" s="114">
        <f t="shared" si="0"/>
        <v>0</v>
      </c>
      <c r="T15" s="114">
        <f t="shared" si="0"/>
        <v>0</v>
      </c>
      <c r="U15" s="114">
        <f t="shared" si="0"/>
        <v>1</v>
      </c>
      <c r="V15" s="114">
        <f t="shared" si="0"/>
        <v>0</v>
      </c>
      <c r="W15" s="113">
        <f t="shared" si="0"/>
        <v>786.29000000000008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1:K1048576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9" customWidth="1"/>
  </cols>
  <sheetData>
    <row r="1" spans="1:24" ht="15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">
      <c r="A2" s="383" t="str">
        <f>'Patna (East)'!A2</f>
        <v>Progress Report for the construction of Model School (2010-11)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5"/>
    </row>
    <row r="3" spans="1:24" ht="15">
      <c r="A3" s="347" t="s">
        <v>780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1" t="str">
        <f>Summary!X3</f>
        <v>Date:-30.11.2014</v>
      </c>
      <c r="W3" s="341"/>
      <c r="X3" s="342"/>
    </row>
    <row r="4" spans="1:24" ht="21.75" customHeight="1">
      <c r="A4" s="340" t="s">
        <v>865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12.7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38" t="s">
        <v>5</v>
      </c>
      <c r="H5" s="338" t="s">
        <v>6</v>
      </c>
      <c r="I5" s="40"/>
      <c r="J5" s="40"/>
      <c r="K5" s="389" t="s">
        <v>16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1"/>
      <c r="W5" s="392" t="s">
        <v>20</v>
      </c>
      <c r="X5" s="398" t="s">
        <v>14</v>
      </c>
    </row>
    <row r="6" spans="1:24" ht="18" customHeight="1">
      <c r="A6" s="338"/>
      <c r="B6" s="338"/>
      <c r="C6" s="338"/>
      <c r="D6" s="338"/>
      <c r="E6" s="338"/>
      <c r="F6" s="338"/>
      <c r="G6" s="338"/>
      <c r="H6" s="338"/>
      <c r="I6" s="338" t="s">
        <v>725</v>
      </c>
      <c r="J6" s="338" t="s">
        <v>726</v>
      </c>
      <c r="K6" s="401" t="s">
        <v>7</v>
      </c>
      <c r="L6" s="403" t="s">
        <v>15</v>
      </c>
      <c r="M6" s="405" t="s">
        <v>10</v>
      </c>
      <c r="N6" s="392" t="s">
        <v>9</v>
      </c>
      <c r="O6" s="394" t="s">
        <v>17</v>
      </c>
      <c r="P6" s="395"/>
      <c r="Q6" s="394" t="s">
        <v>18</v>
      </c>
      <c r="R6" s="395"/>
      <c r="S6" s="394" t="s">
        <v>55</v>
      </c>
      <c r="T6" s="395"/>
      <c r="U6" s="396" t="s">
        <v>13</v>
      </c>
      <c r="V6" s="387" t="s">
        <v>8</v>
      </c>
      <c r="W6" s="407"/>
      <c r="X6" s="399"/>
    </row>
    <row r="7" spans="1:24" ht="30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402"/>
      <c r="L7" s="404"/>
      <c r="M7" s="406"/>
      <c r="N7" s="393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97"/>
      <c r="V7" s="388"/>
      <c r="W7" s="393"/>
      <c r="X7" s="400"/>
    </row>
    <row r="8" spans="1:24" ht="26.25">
      <c r="A8" s="330">
        <v>1</v>
      </c>
      <c r="B8" s="330" t="s">
        <v>271</v>
      </c>
      <c r="C8" s="15" t="s">
        <v>758</v>
      </c>
      <c r="D8" s="15" t="s">
        <v>272</v>
      </c>
      <c r="E8" s="18">
        <v>1</v>
      </c>
      <c r="F8" s="23" t="s">
        <v>273</v>
      </c>
      <c r="G8" s="333" t="s">
        <v>850</v>
      </c>
      <c r="H8" s="330">
        <v>806.12</v>
      </c>
      <c r="I8" s="330"/>
      <c r="J8" s="330"/>
      <c r="K8" s="54"/>
      <c r="L8" s="84"/>
      <c r="M8" s="84">
        <v>1</v>
      </c>
      <c r="N8" s="38"/>
      <c r="O8" s="38"/>
      <c r="P8" s="38"/>
      <c r="Q8" s="38"/>
      <c r="R8" s="38"/>
      <c r="S8" s="38"/>
      <c r="T8" s="38"/>
      <c r="U8" s="38"/>
      <c r="V8" s="38"/>
      <c r="W8" s="330"/>
      <c r="X8" s="1"/>
    </row>
    <row r="9" spans="1:24" ht="26.25">
      <c r="A9" s="331"/>
      <c r="B9" s="331"/>
      <c r="C9" s="15" t="s">
        <v>758</v>
      </c>
      <c r="D9" s="15" t="s">
        <v>274</v>
      </c>
      <c r="E9" s="18">
        <v>2</v>
      </c>
      <c r="F9" s="23" t="s">
        <v>275</v>
      </c>
      <c r="G9" s="334"/>
      <c r="H9" s="331"/>
      <c r="I9" s="331"/>
      <c r="J9" s="331"/>
      <c r="K9" s="54"/>
      <c r="L9" s="84"/>
      <c r="M9" s="84">
        <v>1</v>
      </c>
      <c r="N9" s="38"/>
      <c r="O9" s="38"/>
      <c r="P9" s="38"/>
      <c r="Q9" s="38"/>
      <c r="R9" s="38"/>
      <c r="S9" s="38"/>
      <c r="T9" s="38"/>
      <c r="U9" s="38"/>
      <c r="V9" s="38"/>
      <c r="W9" s="331"/>
      <c r="X9" s="1"/>
    </row>
    <row r="10" spans="1:24" ht="28.5" customHeight="1">
      <c r="A10" s="332"/>
      <c r="B10" s="332"/>
      <c r="C10" s="15" t="s">
        <v>758</v>
      </c>
      <c r="D10" s="15" t="s">
        <v>276</v>
      </c>
      <c r="E10" s="18">
        <v>3</v>
      </c>
      <c r="F10" s="23" t="s">
        <v>277</v>
      </c>
      <c r="G10" s="335"/>
      <c r="H10" s="332"/>
      <c r="I10" s="332"/>
      <c r="J10" s="332"/>
      <c r="K10" s="54"/>
      <c r="L10" s="84"/>
      <c r="M10" s="84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332"/>
      <c r="X10" s="1"/>
    </row>
    <row r="11" spans="1:24" ht="25.5">
      <c r="A11" s="330">
        <v>2</v>
      </c>
      <c r="B11" s="330" t="s">
        <v>278</v>
      </c>
      <c r="C11" s="15" t="s">
        <v>758</v>
      </c>
      <c r="D11" s="15" t="s">
        <v>279</v>
      </c>
      <c r="E11" s="18">
        <v>1</v>
      </c>
      <c r="F11" s="19" t="s">
        <v>280</v>
      </c>
      <c r="G11" s="333" t="s">
        <v>755</v>
      </c>
      <c r="H11" s="330">
        <v>816.34</v>
      </c>
      <c r="I11" s="330"/>
      <c r="J11" s="330"/>
      <c r="K11" s="54"/>
      <c r="L11" s="84"/>
      <c r="M11" s="84"/>
      <c r="N11" s="84"/>
      <c r="O11" s="84"/>
      <c r="P11" s="84"/>
      <c r="Q11" s="84">
        <v>1</v>
      </c>
      <c r="R11" s="38"/>
      <c r="S11" s="38"/>
      <c r="T11" s="38"/>
      <c r="U11" s="38"/>
      <c r="V11" s="38"/>
      <c r="W11" s="330">
        <v>336.11</v>
      </c>
      <c r="X11" s="1"/>
    </row>
    <row r="12" spans="1:24" ht="26.25">
      <c r="A12" s="331"/>
      <c r="B12" s="331"/>
      <c r="C12" s="15" t="s">
        <v>758</v>
      </c>
      <c r="D12" s="15" t="s">
        <v>281</v>
      </c>
      <c r="E12" s="18">
        <v>2</v>
      </c>
      <c r="F12" s="23" t="s">
        <v>282</v>
      </c>
      <c r="G12" s="334"/>
      <c r="H12" s="331"/>
      <c r="I12" s="331"/>
      <c r="J12" s="331"/>
      <c r="K12" s="54"/>
      <c r="L12" s="84"/>
      <c r="M12" s="84"/>
      <c r="N12" s="84"/>
      <c r="O12" s="84"/>
      <c r="P12" s="84">
        <v>1</v>
      </c>
      <c r="Q12" s="38"/>
      <c r="R12" s="38"/>
      <c r="S12" s="38"/>
      <c r="T12" s="38"/>
      <c r="U12" s="38"/>
      <c r="V12" s="38"/>
      <c r="W12" s="331"/>
      <c r="X12" s="1"/>
    </row>
    <row r="13" spans="1:24" ht="15">
      <c r="A13" s="332"/>
      <c r="B13" s="332"/>
      <c r="C13" s="15" t="s">
        <v>758</v>
      </c>
      <c r="D13" s="15" t="s">
        <v>283</v>
      </c>
      <c r="E13" s="18">
        <v>3</v>
      </c>
      <c r="F13" s="19" t="s">
        <v>284</v>
      </c>
      <c r="G13" s="335"/>
      <c r="H13" s="332"/>
      <c r="I13" s="332"/>
      <c r="J13" s="332"/>
      <c r="K13" s="54"/>
      <c r="L13" s="84"/>
      <c r="M13" s="84"/>
      <c r="N13" s="37"/>
      <c r="O13" s="84"/>
      <c r="P13" s="84"/>
      <c r="Q13" s="84">
        <v>1</v>
      </c>
      <c r="R13" s="38"/>
      <c r="S13" s="38"/>
      <c r="T13" s="38"/>
      <c r="U13" s="38"/>
      <c r="V13" s="38"/>
      <c r="W13" s="332"/>
      <c r="X13" s="1"/>
    </row>
    <row r="14" spans="1:24" ht="15">
      <c r="A14" s="330">
        <v>3</v>
      </c>
      <c r="B14" s="330" t="s">
        <v>285</v>
      </c>
      <c r="C14" s="15" t="s">
        <v>758</v>
      </c>
      <c r="D14" s="15" t="s">
        <v>286</v>
      </c>
      <c r="E14" s="18">
        <v>1</v>
      </c>
      <c r="F14" s="19" t="s">
        <v>287</v>
      </c>
      <c r="G14" s="333" t="s">
        <v>702</v>
      </c>
      <c r="H14" s="330">
        <v>544.95000000000005</v>
      </c>
      <c r="I14" s="330"/>
      <c r="J14" s="330"/>
      <c r="K14" s="54"/>
      <c r="L14" s="84"/>
      <c r="M14" s="84"/>
      <c r="N14" s="84"/>
      <c r="O14" s="84">
        <v>1</v>
      </c>
      <c r="P14" s="38"/>
      <c r="Q14" s="38"/>
      <c r="R14" s="38"/>
      <c r="S14" s="38"/>
      <c r="T14" s="38"/>
      <c r="U14" s="38"/>
      <c r="V14" s="38"/>
      <c r="W14" s="330">
        <v>204.36</v>
      </c>
      <c r="X14" s="1"/>
    </row>
    <row r="15" spans="1:24" ht="15">
      <c r="A15" s="332"/>
      <c r="B15" s="332"/>
      <c r="C15" s="15" t="s">
        <v>758</v>
      </c>
      <c r="D15" s="15" t="s">
        <v>288</v>
      </c>
      <c r="E15" s="18">
        <v>2</v>
      </c>
      <c r="F15" s="19" t="s">
        <v>289</v>
      </c>
      <c r="G15" s="335"/>
      <c r="H15" s="332"/>
      <c r="I15" s="332"/>
      <c r="J15" s="332"/>
      <c r="K15" s="54"/>
      <c r="L15" s="84"/>
      <c r="M15" s="84"/>
      <c r="N15" s="84"/>
      <c r="O15" s="84"/>
      <c r="P15" s="84"/>
      <c r="Q15" s="84"/>
      <c r="R15" s="84">
        <v>1</v>
      </c>
      <c r="S15" s="38"/>
      <c r="T15" s="38"/>
      <c r="U15" s="38"/>
      <c r="V15" s="38"/>
      <c r="W15" s="332"/>
      <c r="X15" s="1"/>
    </row>
    <row r="16" spans="1:24" ht="26.25">
      <c r="A16" s="330">
        <v>4</v>
      </c>
      <c r="B16" s="330" t="s">
        <v>290</v>
      </c>
      <c r="C16" s="15" t="s">
        <v>758</v>
      </c>
      <c r="D16" s="15" t="s">
        <v>291</v>
      </c>
      <c r="E16" s="18">
        <v>1</v>
      </c>
      <c r="F16" s="23" t="s">
        <v>292</v>
      </c>
      <c r="G16" s="333" t="s">
        <v>851</v>
      </c>
      <c r="H16" s="330">
        <v>536.04</v>
      </c>
      <c r="I16" s="330"/>
      <c r="J16" s="330"/>
      <c r="K16" s="54"/>
      <c r="L16" s="84">
        <v>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30"/>
      <c r="X16" s="1"/>
    </row>
    <row r="17" spans="1:24" ht="26.25">
      <c r="A17" s="332"/>
      <c r="B17" s="332"/>
      <c r="C17" s="15" t="s">
        <v>758</v>
      </c>
      <c r="D17" s="15" t="s">
        <v>293</v>
      </c>
      <c r="E17" s="18">
        <v>2</v>
      </c>
      <c r="F17" s="23" t="s">
        <v>294</v>
      </c>
      <c r="G17" s="335"/>
      <c r="H17" s="332"/>
      <c r="I17" s="332"/>
      <c r="J17" s="332"/>
      <c r="K17" s="54"/>
      <c r="L17" s="84">
        <v>1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32"/>
      <c r="X17" s="1"/>
    </row>
    <row r="18" spans="1:24" ht="15">
      <c r="A18" s="330">
        <v>5</v>
      </c>
      <c r="B18" s="330" t="s">
        <v>295</v>
      </c>
      <c r="C18" s="15" t="s">
        <v>39</v>
      </c>
      <c r="D18" s="15" t="s">
        <v>296</v>
      </c>
      <c r="E18" s="18">
        <v>1</v>
      </c>
      <c r="F18" s="19" t="s">
        <v>297</v>
      </c>
      <c r="G18" s="333" t="s">
        <v>701</v>
      </c>
      <c r="H18" s="330">
        <v>543.61</v>
      </c>
      <c r="I18" s="330"/>
      <c r="J18" s="330"/>
      <c r="K18" s="54"/>
      <c r="L18" s="84"/>
      <c r="M18" s="84"/>
      <c r="N18" s="84"/>
      <c r="O18" s="84"/>
      <c r="P18" s="84">
        <v>1</v>
      </c>
      <c r="Q18" s="38"/>
      <c r="R18" s="38"/>
      <c r="S18" s="38"/>
      <c r="T18" s="38"/>
      <c r="U18" s="38"/>
      <c r="V18" s="38"/>
      <c r="W18" s="330">
        <v>80.12</v>
      </c>
      <c r="X18" s="1"/>
    </row>
    <row r="19" spans="1:24" ht="30">
      <c r="A19" s="332"/>
      <c r="B19" s="332"/>
      <c r="C19" s="15" t="s">
        <v>39</v>
      </c>
      <c r="D19" s="16" t="s">
        <v>746</v>
      </c>
      <c r="E19" s="18">
        <v>2</v>
      </c>
      <c r="F19" s="19" t="s">
        <v>298</v>
      </c>
      <c r="G19" s="335"/>
      <c r="H19" s="332"/>
      <c r="I19" s="332"/>
      <c r="J19" s="332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32"/>
      <c r="X19" s="36" t="s">
        <v>891</v>
      </c>
    </row>
    <row r="20" spans="1:24" ht="26.25">
      <c r="A20" s="330">
        <v>6</v>
      </c>
      <c r="B20" s="330" t="s">
        <v>299</v>
      </c>
      <c r="C20" s="15" t="s">
        <v>39</v>
      </c>
      <c r="D20" s="15" t="s">
        <v>300</v>
      </c>
      <c r="E20" s="18">
        <v>1</v>
      </c>
      <c r="F20" s="23" t="s">
        <v>301</v>
      </c>
      <c r="G20" s="333" t="s">
        <v>701</v>
      </c>
      <c r="H20" s="330">
        <v>534.70000000000005</v>
      </c>
      <c r="I20" s="330"/>
      <c r="J20" s="330"/>
      <c r="K20" s="54"/>
      <c r="L20" s="84"/>
      <c r="M20" s="84"/>
      <c r="N20" s="84">
        <v>1</v>
      </c>
      <c r="O20" s="38"/>
      <c r="P20" s="38"/>
      <c r="Q20" s="38"/>
      <c r="R20" s="38"/>
      <c r="S20" s="38"/>
      <c r="T20" s="38"/>
      <c r="U20" s="38"/>
      <c r="V20" s="38"/>
      <c r="W20" s="330">
        <v>54.26</v>
      </c>
      <c r="X20" s="1"/>
    </row>
    <row r="21" spans="1:24" ht="25.5">
      <c r="A21" s="332"/>
      <c r="B21" s="332"/>
      <c r="C21" s="15" t="s">
        <v>39</v>
      </c>
      <c r="D21" s="15" t="s">
        <v>302</v>
      </c>
      <c r="E21" s="18">
        <v>2</v>
      </c>
      <c r="F21" s="19" t="s">
        <v>303</v>
      </c>
      <c r="G21" s="335"/>
      <c r="H21" s="332"/>
      <c r="I21" s="332"/>
      <c r="J21" s="332"/>
      <c r="K21" s="54"/>
      <c r="L21" s="84"/>
      <c r="M21" s="84"/>
      <c r="N21" s="84"/>
      <c r="O21" s="84"/>
      <c r="P21" s="84">
        <v>1</v>
      </c>
      <c r="Q21" s="38"/>
      <c r="R21" s="38"/>
      <c r="S21" s="38"/>
      <c r="T21" s="38"/>
      <c r="U21" s="38"/>
      <c r="V21" s="38"/>
      <c r="W21" s="332"/>
      <c r="X21" s="1"/>
    </row>
    <row r="22" spans="1:24" ht="25.5">
      <c r="A22" s="14">
        <v>7</v>
      </c>
      <c r="B22" s="14" t="s">
        <v>304</v>
      </c>
      <c r="C22" s="15" t="s">
        <v>39</v>
      </c>
      <c r="D22" s="15" t="s">
        <v>305</v>
      </c>
      <c r="E22" s="18">
        <v>1</v>
      </c>
      <c r="F22" s="19" t="s">
        <v>306</v>
      </c>
      <c r="G22" s="58" t="s">
        <v>720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34" t="s">
        <v>837</v>
      </c>
      <c r="X22" s="1"/>
    </row>
    <row r="23" spans="1:24" ht="18.75" customHeight="1">
      <c r="A23" s="1"/>
      <c r="B23" s="1"/>
      <c r="C23" s="386" t="s">
        <v>21</v>
      </c>
      <c r="D23" s="386"/>
      <c r="E23" s="105">
        <f>E10+E13+E15+E17+E19+E21+E22</f>
        <v>15</v>
      </c>
      <c r="F23" s="105"/>
      <c r="G23" s="105"/>
      <c r="H23" s="112">
        <f>SUM(H8:H22)</f>
        <v>4054.44</v>
      </c>
      <c r="I23" s="113"/>
      <c r="J23" s="113"/>
      <c r="K23" s="114">
        <f t="shared" ref="K23:W23" si="0">SUM(K8:K22)</f>
        <v>1</v>
      </c>
      <c r="L23" s="114">
        <f t="shared" si="0"/>
        <v>2</v>
      </c>
      <c r="M23" s="114">
        <f t="shared" si="0"/>
        <v>3</v>
      </c>
      <c r="N23" s="114">
        <f t="shared" si="0"/>
        <v>1</v>
      </c>
      <c r="O23" s="114">
        <f t="shared" si="0"/>
        <v>1</v>
      </c>
      <c r="P23" s="114">
        <f t="shared" si="0"/>
        <v>3</v>
      </c>
      <c r="Q23" s="114">
        <f t="shared" si="0"/>
        <v>2</v>
      </c>
      <c r="R23" s="114">
        <f t="shared" si="0"/>
        <v>1</v>
      </c>
      <c r="S23" s="114">
        <f t="shared" si="0"/>
        <v>0</v>
      </c>
      <c r="T23" s="114">
        <f t="shared" si="0"/>
        <v>0</v>
      </c>
      <c r="U23" s="114">
        <f t="shared" si="0"/>
        <v>0</v>
      </c>
      <c r="V23" s="114">
        <f t="shared" si="0"/>
        <v>0</v>
      </c>
      <c r="W23" s="113">
        <f t="shared" si="0"/>
        <v>674.85</v>
      </c>
      <c r="X23" s="105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2.75"/>
  <cols>
    <col min="1" max="1" width="3.85546875" style="117" bestFit="1" customWidth="1"/>
    <col min="2" max="2" width="11.5703125" style="128" customWidth="1"/>
    <col min="3" max="3" width="14.28515625" style="117" bestFit="1" customWidth="1"/>
    <col min="4" max="4" width="14.42578125" style="117" customWidth="1"/>
    <col min="5" max="5" width="4.7109375" style="117" customWidth="1"/>
    <col min="6" max="6" width="27.140625" style="117" bestFit="1" customWidth="1"/>
    <col min="7" max="7" width="15.140625" style="129" customWidth="1"/>
    <col min="8" max="8" width="11.42578125" style="117" customWidth="1"/>
    <col min="9" max="9" width="4.5703125" style="128" hidden="1" customWidth="1"/>
    <col min="10" max="10" width="13.28515625" style="117" customWidth="1"/>
    <col min="11" max="11" width="13.7109375" style="117" customWidth="1"/>
    <col min="12" max="22" width="6.7109375" style="117" customWidth="1"/>
    <col min="23" max="23" width="10.28515625" style="117" customWidth="1"/>
    <col min="24" max="24" width="16.28515625" style="117" customWidth="1"/>
    <col min="25" max="16384" width="9.140625" style="117"/>
  </cols>
  <sheetData>
    <row r="1" spans="1:24">
      <c r="A1" s="409" t="s">
        <v>19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1"/>
    </row>
    <row r="2" spans="1:24">
      <c r="A2" s="412" t="str">
        <f>'Patna (East)'!A2</f>
        <v>Progress Report for the construction of Model School (2010-11)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4"/>
    </row>
    <row r="3" spans="1:24">
      <c r="A3" s="415" t="s">
        <v>835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6" t="str">
        <f>Summary!X3</f>
        <v>Date:-30.11.2014</v>
      </c>
      <c r="X3" s="417"/>
    </row>
    <row r="4" spans="1:24" ht="20.25" customHeight="1">
      <c r="A4" s="418" t="s">
        <v>775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20"/>
    </row>
    <row r="5" spans="1:24" s="116" customFormat="1" ht="20.25" customHeight="1">
      <c r="A5" s="40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92" t="s">
        <v>5</v>
      </c>
      <c r="H5" s="338" t="s">
        <v>759</v>
      </c>
      <c r="I5" s="344" t="s">
        <v>16</v>
      </c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38" t="s">
        <v>20</v>
      </c>
      <c r="X5" s="421" t="s">
        <v>14</v>
      </c>
    </row>
    <row r="6" spans="1:24" s="116" customFormat="1" ht="37.5" customHeight="1">
      <c r="A6" s="408"/>
      <c r="B6" s="338"/>
      <c r="C6" s="338"/>
      <c r="D6" s="338"/>
      <c r="E6" s="338"/>
      <c r="F6" s="338"/>
      <c r="G6" s="407"/>
      <c r="H6" s="338"/>
      <c r="I6" s="338" t="s">
        <v>7</v>
      </c>
      <c r="J6" s="338" t="s">
        <v>725</v>
      </c>
      <c r="K6" s="338" t="s">
        <v>726</v>
      </c>
      <c r="L6" s="364" t="s">
        <v>15</v>
      </c>
      <c r="M6" s="360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60" t="s">
        <v>13</v>
      </c>
      <c r="V6" s="360" t="s">
        <v>8</v>
      </c>
      <c r="W6" s="338"/>
      <c r="X6" s="421"/>
    </row>
    <row r="7" spans="1:24" s="116" customFormat="1" ht="38.25" customHeight="1">
      <c r="A7" s="408"/>
      <c r="B7" s="338"/>
      <c r="C7" s="338"/>
      <c r="D7" s="338"/>
      <c r="E7" s="338"/>
      <c r="F7" s="338"/>
      <c r="G7" s="393"/>
      <c r="H7" s="338"/>
      <c r="I7" s="338"/>
      <c r="J7" s="338"/>
      <c r="K7" s="338"/>
      <c r="L7" s="364"/>
      <c r="M7" s="360"/>
      <c r="N7" s="338"/>
      <c r="O7" s="208" t="s">
        <v>11</v>
      </c>
      <c r="P7" s="208" t="s">
        <v>12</v>
      </c>
      <c r="Q7" s="208" t="s">
        <v>11</v>
      </c>
      <c r="R7" s="208" t="s">
        <v>12</v>
      </c>
      <c r="S7" s="208" t="s">
        <v>11</v>
      </c>
      <c r="T7" s="208" t="s">
        <v>12</v>
      </c>
      <c r="U7" s="360"/>
      <c r="V7" s="360"/>
      <c r="W7" s="338"/>
      <c r="X7" s="421"/>
    </row>
    <row r="8" spans="1:24" ht="24.95" customHeight="1">
      <c r="A8" s="422">
        <v>1</v>
      </c>
      <c r="B8" s="425" t="s">
        <v>658</v>
      </c>
      <c r="C8" s="16" t="s">
        <v>557</v>
      </c>
      <c r="D8" s="16" t="s">
        <v>262</v>
      </c>
      <c r="E8" s="17">
        <v>1</v>
      </c>
      <c r="F8" s="19" t="s">
        <v>558</v>
      </c>
      <c r="G8" s="333" t="s">
        <v>703</v>
      </c>
      <c r="H8" s="428">
        <v>798.46</v>
      </c>
      <c r="I8" s="210"/>
      <c r="J8" s="425"/>
      <c r="K8" s="425"/>
      <c r="L8" s="123"/>
      <c r="M8" s="124">
        <v>1</v>
      </c>
      <c r="N8" s="120"/>
      <c r="O8" s="120"/>
      <c r="P8" s="120"/>
      <c r="Q8" s="120"/>
      <c r="R8" s="120"/>
      <c r="S8" s="120"/>
      <c r="T8" s="120"/>
      <c r="U8" s="120"/>
      <c r="V8" s="120"/>
      <c r="W8" s="428">
        <v>162.32</v>
      </c>
      <c r="X8" s="209"/>
    </row>
    <row r="9" spans="1:24" ht="24.95" customHeight="1">
      <c r="A9" s="423"/>
      <c r="B9" s="426"/>
      <c r="C9" s="16" t="s">
        <v>557</v>
      </c>
      <c r="D9" s="16" t="s">
        <v>559</v>
      </c>
      <c r="E9" s="17">
        <v>2</v>
      </c>
      <c r="F9" s="23" t="s">
        <v>560</v>
      </c>
      <c r="G9" s="334"/>
      <c r="H9" s="429"/>
      <c r="I9" s="210"/>
      <c r="J9" s="426"/>
      <c r="K9" s="426"/>
      <c r="L9" s="121"/>
      <c r="M9" s="121"/>
      <c r="N9" s="121"/>
      <c r="O9" s="121"/>
      <c r="P9" s="121"/>
      <c r="Q9" s="121"/>
      <c r="R9" s="122">
        <v>1</v>
      </c>
      <c r="S9" s="120"/>
      <c r="T9" s="120"/>
      <c r="U9" s="120"/>
      <c r="V9" s="120"/>
      <c r="W9" s="429"/>
      <c r="X9" s="209"/>
    </row>
    <row r="10" spans="1:24" ht="24.95" customHeight="1">
      <c r="A10" s="424"/>
      <c r="B10" s="427"/>
      <c r="C10" s="16" t="s">
        <v>557</v>
      </c>
      <c r="D10" s="16" t="s">
        <v>561</v>
      </c>
      <c r="E10" s="17">
        <v>3</v>
      </c>
      <c r="F10" s="23" t="s">
        <v>562</v>
      </c>
      <c r="G10" s="335"/>
      <c r="H10" s="430"/>
      <c r="I10" s="210">
        <v>1</v>
      </c>
      <c r="J10" s="427"/>
      <c r="K10" s="427"/>
      <c r="L10" s="119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430"/>
      <c r="X10" s="169" t="s">
        <v>722</v>
      </c>
    </row>
    <row r="11" spans="1:24" ht="24.95" customHeight="1">
      <c r="A11" s="422">
        <v>2</v>
      </c>
      <c r="B11" s="425" t="s">
        <v>659</v>
      </c>
      <c r="C11" s="16" t="s">
        <v>557</v>
      </c>
      <c r="D11" s="16" t="s">
        <v>557</v>
      </c>
      <c r="E11" s="17">
        <v>1</v>
      </c>
      <c r="F11" s="19" t="s">
        <v>563</v>
      </c>
      <c r="G11" s="333" t="s">
        <v>704</v>
      </c>
      <c r="H11" s="428">
        <v>795.18</v>
      </c>
      <c r="I11" s="210"/>
      <c r="J11" s="428" t="s">
        <v>739</v>
      </c>
      <c r="K11" s="428" t="s">
        <v>740</v>
      </c>
      <c r="L11" s="121"/>
      <c r="M11" s="122"/>
      <c r="N11" s="122"/>
      <c r="O11" s="122"/>
      <c r="P11" s="122"/>
      <c r="Q11" s="122"/>
      <c r="R11" s="122"/>
      <c r="S11" s="122"/>
      <c r="T11" s="122"/>
      <c r="U11" s="122">
        <v>1</v>
      </c>
      <c r="V11" s="120"/>
      <c r="W11" s="428">
        <v>592.54999999999995</v>
      </c>
      <c r="X11" s="209"/>
    </row>
    <row r="12" spans="1:24" ht="28.5" customHeight="1">
      <c r="A12" s="423"/>
      <c r="B12" s="426"/>
      <c r="C12" s="16" t="s">
        <v>557</v>
      </c>
      <c r="D12" s="16" t="s">
        <v>564</v>
      </c>
      <c r="E12" s="17">
        <v>2</v>
      </c>
      <c r="F12" s="23" t="s">
        <v>565</v>
      </c>
      <c r="G12" s="334"/>
      <c r="H12" s="429"/>
      <c r="I12" s="210"/>
      <c r="J12" s="429"/>
      <c r="K12" s="429"/>
      <c r="L12" s="121"/>
      <c r="M12" s="122"/>
      <c r="N12" s="122"/>
      <c r="O12" s="122"/>
      <c r="P12" s="122"/>
      <c r="Q12" s="122"/>
      <c r="R12" s="122"/>
      <c r="S12" s="122"/>
      <c r="T12" s="122"/>
      <c r="U12" s="122">
        <v>1</v>
      </c>
      <c r="V12" s="120"/>
      <c r="W12" s="429"/>
      <c r="X12" s="209"/>
    </row>
    <row r="13" spans="1:24" ht="27" customHeight="1">
      <c r="A13" s="424"/>
      <c r="B13" s="427"/>
      <c r="C13" s="16" t="s">
        <v>557</v>
      </c>
      <c r="D13" s="16" t="s">
        <v>566</v>
      </c>
      <c r="E13" s="17">
        <v>3</v>
      </c>
      <c r="F13" s="23" t="s">
        <v>567</v>
      </c>
      <c r="G13" s="335"/>
      <c r="H13" s="430"/>
      <c r="I13" s="210"/>
      <c r="J13" s="430"/>
      <c r="K13" s="430"/>
      <c r="L13" s="121"/>
      <c r="M13" s="122"/>
      <c r="N13" s="122"/>
      <c r="O13" s="122"/>
      <c r="P13" s="122"/>
      <c r="Q13" s="122"/>
      <c r="R13" s="122"/>
      <c r="S13" s="122"/>
      <c r="T13" s="122"/>
      <c r="U13" s="122">
        <v>1</v>
      </c>
      <c r="V13" s="120"/>
      <c r="W13" s="430"/>
      <c r="X13" s="209"/>
    </row>
    <row r="14" spans="1:24" ht="24.95" customHeight="1">
      <c r="A14" s="422">
        <v>3</v>
      </c>
      <c r="B14" s="425" t="s">
        <v>660</v>
      </c>
      <c r="C14" s="16" t="s">
        <v>557</v>
      </c>
      <c r="D14" s="16" t="s">
        <v>568</v>
      </c>
      <c r="E14" s="17">
        <v>1</v>
      </c>
      <c r="F14" s="24" t="s">
        <v>569</v>
      </c>
      <c r="G14" s="333" t="s">
        <v>705</v>
      </c>
      <c r="H14" s="428">
        <v>799.66</v>
      </c>
      <c r="I14" s="210"/>
      <c r="J14" s="425"/>
      <c r="K14" s="425"/>
      <c r="L14" s="123"/>
      <c r="M14" s="123"/>
      <c r="N14" s="123"/>
      <c r="O14" s="123"/>
      <c r="P14" s="123"/>
      <c r="Q14" s="123"/>
      <c r="R14" s="123"/>
      <c r="S14" s="123"/>
      <c r="T14" s="123"/>
      <c r="U14" s="124">
        <v>1</v>
      </c>
      <c r="V14" s="120"/>
      <c r="W14" s="428">
        <v>548.26</v>
      </c>
      <c r="X14" s="209"/>
    </row>
    <row r="15" spans="1:24" ht="24.95" customHeight="1">
      <c r="A15" s="423"/>
      <c r="B15" s="426"/>
      <c r="C15" s="16" t="s">
        <v>557</v>
      </c>
      <c r="D15" s="16" t="s">
        <v>570</v>
      </c>
      <c r="E15" s="17">
        <v>2</v>
      </c>
      <c r="F15" s="23" t="s">
        <v>571</v>
      </c>
      <c r="G15" s="334"/>
      <c r="H15" s="429"/>
      <c r="I15" s="210"/>
      <c r="J15" s="426"/>
      <c r="K15" s="426"/>
      <c r="L15" s="123"/>
      <c r="M15" s="123"/>
      <c r="N15" s="123"/>
      <c r="O15" s="123"/>
      <c r="P15" s="123"/>
      <c r="Q15" s="123"/>
      <c r="R15" s="123"/>
      <c r="S15" s="123"/>
      <c r="T15" s="123"/>
      <c r="U15" s="124">
        <v>1</v>
      </c>
      <c r="V15" s="120"/>
      <c r="W15" s="429"/>
      <c r="X15" s="209"/>
    </row>
    <row r="16" spans="1:24" ht="24.95" customHeight="1">
      <c r="A16" s="424"/>
      <c r="B16" s="427"/>
      <c r="C16" s="16" t="s">
        <v>557</v>
      </c>
      <c r="D16" s="16" t="s">
        <v>572</v>
      </c>
      <c r="E16" s="17">
        <v>3</v>
      </c>
      <c r="F16" s="19" t="s">
        <v>573</v>
      </c>
      <c r="G16" s="335"/>
      <c r="H16" s="430"/>
      <c r="I16" s="210"/>
      <c r="J16" s="427"/>
      <c r="K16" s="427"/>
      <c r="L16" s="123"/>
      <c r="M16" s="123"/>
      <c r="N16" s="123"/>
      <c r="O16" s="123"/>
      <c r="P16" s="123"/>
      <c r="Q16" s="123"/>
      <c r="R16" s="123"/>
      <c r="S16" s="123"/>
      <c r="T16" s="123"/>
      <c r="U16" s="124">
        <v>1</v>
      </c>
      <c r="V16" s="120"/>
      <c r="W16" s="430"/>
      <c r="X16" s="209"/>
    </row>
    <row r="17" spans="1:24" ht="24.95" customHeight="1">
      <c r="A17" s="422">
        <v>4</v>
      </c>
      <c r="B17" s="425" t="s">
        <v>661</v>
      </c>
      <c r="C17" s="16" t="s">
        <v>557</v>
      </c>
      <c r="D17" s="16" t="s">
        <v>574</v>
      </c>
      <c r="E17" s="17">
        <v>1</v>
      </c>
      <c r="F17" s="23" t="s">
        <v>453</v>
      </c>
      <c r="G17" s="333" t="s">
        <v>699</v>
      </c>
      <c r="H17" s="428">
        <v>792.34</v>
      </c>
      <c r="I17" s="210"/>
      <c r="J17" s="425"/>
      <c r="K17" s="425"/>
      <c r="L17" s="123"/>
      <c r="M17" s="123"/>
      <c r="N17" s="123"/>
      <c r="O17" s="123"/>
      <c r="P17" s="123"/>
      <c r="Q17" s="123"/>
      <c r="R17" s="124">
        <v>1</v>
      </c>
      <c r="S17" s="120"/>
      <c r="T17" s="120"/>
      <c r="U17" s="120"/>
      <c r="V17" s="120"/>
      <c r="W17" s="428">
        <v>290.8</v>
      </c>
      <c r="X17" s="209"/>
    </row>
    <row r="18" spans="1:24" ht="24.95" customHeight="1">
      <c r="A18" s="423"/>
      <c r="B18" s="426"/>
      <c r="C18" s="16" t="s">
        <v>557</v>
      </c>
      <c r="D18" s="16" t="s">
        <v>575</v>
      </c>
      <c r="E18" s="17">
        <v>2</v>
      </c>
      <c r="F18" s="19" t="s">
        <v>576</v>
      </c>
      <c r="G18" s="334"/>
      <c r="H18" s="429"/>
      <c r="I18" s="210">
        <v>1</v>
      </c>
      <c r="J18" s="426"/>
      <c r="K18" s="426"/>
      <c r="L18" s="119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429"/>
      <c r="X18" s="169" t="s">
        <v>723</v>
      </c>
    </row>
    <row r="19" spans="1:24" ht="24.95" customHeight="1">
      <c r="A19" s="424"/>
      <c r="B19" s="427"/>
      <c r="C19" s="16" t="s">
        <v>557</v>
      </c>
      <c r="D19" s="16" t="s">
        <v>577</v>
      </c>
      <c r="E19" s="17">
        <v>3</v>
      </c>
      <c r="F19" s="19" t="s">
        <v>578</v>
      </c>
      <c r="G19" s="335"/>
      <c r="H19" s="430"/>
      <c r="I19" s="210"/>
      <c r="J19" s="427"/>
      <c r="K19" s="427"/>
      <c r="L19" s="121"/>
      <c r="M19" s="121"/>
      <c r="N19" s="121"/>
      <c r="O19" s="121"/>
      <c r="P19" s="121"/>
      <c r="Q19" s="121"/>
      <c r="R19" s="122">
        <v>1</v>
      </c>
      <c r="S19" s="120"/>
      <c r="T19" s="120"/>
      <c r="U19" s="120"/>
      <c r="V19" s="120"/>
      <c r="W19" s="430"/>
      <c r="X19" s="209"/>
    </row>
    <row r="20" spans="1:24" ht="24.95" customHeight="1">
      <c r="A20" s="422">
        <v>5</v>
      </c>
      <c r="B20" s="425" t="s">
        <v>669</v>
      </c>
      <c r="C20" s="16" t="s">
        <v>615</v>
      </c>
      <c r="D20" s="16" t="s">
        <v>616</v>
      </c>
      <c r="E20" s="17">
        <v>1</v>
      </c>
      <c r="F20" s="19" t="s">
        <v>617</v>
      </c>
      <c r="G20" s="333" t="s">
        <v>815</v>
      </c>
      <c r="H20" s="428">
        <v>827.78</v>
      </c>
      <c r="I20" s="210">
        <v>1</v>
      </c>
      <c r="J20" s="425"/>
      <c r="K20" s="425"/>
      <c r="L20" s="119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428"/>
      <c r="X20" s="209"/>
    </row>
    <row r="21" spans="1:24" ht="24.95" customHeight="1">
      <c r="A21" s="423"/>
      <c r="B21" s="426"/>
      <c r="C21" s="16" t="s">
        <v>615</v>
      </c>
      <c r="D21" s="16" t="s">
        <v>618</v>
      </c>
      <c r="E21" s="17">
        <v>2</v>
      </c>
      <c r="F21" s="23" t="s">
        <v>619</v>
      </c>
      <c r="G21" s="334"/>
      <c r="H21" s="429"/>
      <c r="I21" s="210">
        <v>1</v>
      </c>
      <c r="J21" s="426"/>
      <c r="K21" s="426"/>
      <c r="L21" s="11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429"/>
      <c r="X21" s="209"/>
    </row>
    <row r="22" spans="1:24" ht="24.95" customHeight="1">
      <c r="A22" s="424"/>
      <c r="B22" s="427"/>
      <c r="C22" s="16" t="s">
        <v>615</v>
      </c>
      <c r="D22" s="16" t="s">
        <v>620</v>
      </c>
      <c r="E22" s="17">
        <v>3</v>
      </c>
      <c r="F22" s="23" t="s">
        <v>621</v>
      </c>
      <c r="G22" s="335"/>
      <c r="H22" s="430"/>
      <c r="I22" s="210">
        <v>1</v>
      </c>
      <c r="J22" s="427"/>
      <c r="K22" s="427"/>
      <c r="L22" s="119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430"/>
      <c r="X22" s="209"/>
    </row>
    <row r="23" spans="1:24" ht="24.95" customHeight="1">
      <c r="A23" s="422">
        <v>6</v>
      </c>
      <c r="B23" s="425" t="s">
        <v>670</v>
      </c>
      <c r="C23" s="16" t="s">
        <v>615</v>
      </c>
      <c r="D23" s="16" t="s">
        <v>622</v>
      </c>
      <c r="E23" s="17">
        <v>1</v>
      </c>
      <c r="F23" s="23" t="s">
        <v>623</v>
      </c>
      <c r="G23" s="333" t="s">
        <v>821</v>
      </c>
      <c r="H23" s="428">
        <v>830.56</v>
      </c>
      <c r="I23" s="210">
        <v>1</v>
      </c>
      <c r="J23" s="425"/>
      <c r="K23" s="425"/>
      <c r="L23" s="119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428"/>
      <c r="X23" s="209"/>
    </row>
    <row r="24" spans="1:24" ht="24.95" customHeight="1">
      <c r="A24" s="423"/>
      <c r="B24" s="426"/>
      <c r="C24" s="16" t="s">
        <v>615</v>
      </c>
      <c r="D24" s="16" t="s">
        <v>624</v>
      </c>
      <c r="E24" s="17">
        <v>2</v>
      </c>
      <c r="F24" s="19" t="s">
        <v>625</v>
      </c>
      <c r="G24" s="334"/>
      <c r="H24" s="429"/>
      <c r="I24" s="210">
        <v>1</v>
      </c>
      <c r="J24" s="426"/>
      <c r="K24" s="426"/>
      <c r="L24" s="11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429"/>
      <c r="X24" s="209"/>
    </row>
    <row r="25" spans="1:24" ht="24.95" customHeight="1">
      <c r="A25" s="424"/>
      <c r="B25" s="427"/>
      <c r="C25" s="16" t="s">
        <v>615</v>
      </c>
      <c r="D25" s="16" t="s">
        <v>626</v>
      </c>
      <c r="E25" s="17">
        <v>3</v>
      </c>
      <c r="F25" s="19" t="s">
        <v>627</v>
      </c>
      <c r="G25" s="335"/>
      <c r="H25" s="430"/>
      <c r="I25" s="210">
        <v>1</v>
      </c>
      <c r="J25" s="427"/>
      <c r="K25" s="427"/>
      <c r="L25" s="119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430"/>
      <c r="X25" s="209"/>
    </row>
    <row r="26" spans="1:24" ht="24.95" customHeight="1">
      <c r="A26" s="422">
        <v>7</v>
      </c>
      <c r="B26" s="425" t="s">
        <v>671</v>
      </c>
      <c r="C26" s="16" t="s">
        <v>615</v>
      </c>
      <c r="D26" s="16" t="s">
        <v>628</v>
      </c>
      <c r="E26" s="17">
        <v>1</v>
      </c>
      <c r="F26" s="19" t="s">
        <v>629</v>
      </c>
      <c r="G26" s="333" t="s">
        <v>815</v>
      </c>
      <c r="H26" s="428">
        <v>833.81</v>
      </c>
      <c r="I26" s="210"/>
      <c r="J26" s="425"/>
      <c r="K26" s="425"/>
      <c r="L26" s="123"/>
      <c r="M26" s="124">
        <v>1</v>
      </c>
      <c r="N26" s="154"/>
      <c r="O26" s="154"/>
      <c r="P26" s="154"/>
      <c r="Q26" s="154"/>
      <c r="R26" s="154"/>
      <c r="S26" s="154"/>
      <c r="T26" s="154"/>
      <c r="U26" s="120"/>
      <c r="V26" s="120"/>
      <c r="W26" s="428">
        <v>92.14</v>
      </c>
      <c r="X26" s="209"/>
    </row>
    <row r="27" spans="1:24" ht="24.95" customHeight="1">
      <c r="A27" s="423"/>
      <c r="B27" s="426"/>
      <c r="C27" s="16" t="s">
        <v>615</v>
      </c>
      <c r="D27" s="16" t="s">
        <v>630</v>
      </c>
      <c r="E27" s="17">
        <v>2</v>
      </c>
      <c r="F27" s="19" t="s">
        <v>631</v>
      </c>
      <c r="G27" s="334"/>
      <c r="H27" s="429"/>
      <c r="I27" s="210"/>
      <c r="J27" s="426"/>
      <c r="K27" s="426"/>
      <c r="L27" s="123"/>
      <c r="M27" s="123"/>
      <c r="N27" s="123"/>
      <c r="O27" s="123"/>
      <c r="P27" s="124">
        <v>1</v>
      </c>
      <c r="Q27" s="120"/>
      <c r="R27" s="120"/>
      <c r="S27" s="120"/>
      <c r="T27" s="120"/>
      <c r="U27" s="120"/>
      <c r="V27" s="120"/>
      <c r="W27" s="429"/>
      <c r="X27" s="238"/>
    </row>
    <row r="28" spans="1:24" ht="24.95" customHeight="1">
      <c r="A28" s="424"/>
      <c r="B28" s="427"/>
      <c r="C28" s="16" t="s">
        <v>615</v>
      </c>
      <c r="D28" s="16" t="s">
        <v>632</v>
      </c>
      <c r="E28" s="17">
        <v>3</v>
      </c>
      <c r="F28" s="19" t="s">
        <v>633</v>
      </c>
      <c r="G28" s="335"/>
      <c r="H28" s="430"/>
      <c r="I28" s="210">
        <v>1</v>
      </c>
      <c r="J28" s="427"/>
      <c r="K28" s="427"/>
      <c r="L28" s="153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430"/>
      <c r="X28" s="209"/>
    </row>
    <row r="29" spans="1:24">
      <c r="A29" s="12"/>
      <c r="B29" s="109"/>
      <c r="C29" s="431" t="s">
        <v>21</v>
      </c>
      <c r="D29" s="431"/>
      <c r="E29" s="130">
        <f>E10+E13+E16+E19+E22+E25+E28</f>
        <v>21</v>
      </c>
      <c r="F29" s="12"/>
      <c r="G29" s="127"/>
      <c r="H29" s="109">
        <f>SUM(H8:H28)</f>
        <v>5677.7899999999991</v>
      </c>
      <c r="I29" s="130">
        <f>SUM(I8:I28)</f>
        <v>9</v>
      </c>
      <c r="J29" s="12"/>
      <c r="K29" s="12"/>
      <c r="L29" s="170">
        <f>SUM(L8:L28)</f>
        <v>0</v>
      </c>
      <c r="M29" s="170">
        <f t="shared" ref="M29:W29" si="0">SUM(M8:M28)</f>
        <v>2</v>
      </c>
      <c r="N29" s="170">
        <f t="shared" si="0"/>
        <v>0</v>
      </c>
      <c r="O29" s="170">
        <f t="shared" si="0"/>
        <v>0</v>
      </c>
      <c r="P29" s="170">
        <f t="shared" si="0"/>
        <v>1</v>
      </c>
      <c r="Q29" s="170">
        <f t="shared" si="0"/>
        <v>0</v>
      </c>
      <c r="R29" s="170">
        <f t="shared" si="0"/>
        <v>3</v>
      </c>
      <c r="S29" s="170">
        <f t="shared" si="0"/>
        <v>0</v>
      </c>
      <c r="T29" s="170">
        <f t="shared" si="0"/>
        <v>0</v>
      </c>
      <c r="U29" s="170">
        <f t="shared" si="0"/>
        <v>6</v>
      </c>
      <c r="V29" s="170">
        <f t="shared" si="0"/>
        <v>0</v>
      </c>
      <c r="W29" s="170">
        <f t="shared" si="0"/>
        <v>1686.07</v>
      </c>
      <c r="X29" s="12"/>
    </row>
  </sheetData>
  <mergeCells count="77">
    <mergeCell ref="C29:D29"/>
    <mergeCell ref="W26:W28"/>
    <mergeCell ref="A26:A28"/>
    <mergeCell ref="B26:B28"/>
    <mergeCell ref="G26:G28"/>
    <mergeCell ref="H26:H28"/>
    <mergeCell ref="J26:J28"/>
    <mergeCell ref="K26:K28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A8:A10"/>
    <mergeCell ref="B8:B10"/>
    <mergeCell ref="G8:G10"/>
    <mergeCell ref="H8:H10"/>
    <mergeCell ref="J8:J10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2014-06-12T05:46:32Z</cp:lastPrinted>
  <dcterms:created xsi:type="dcterms:W3CDTF">2012-03-01T16:49:07Z</dcterms:created>
  <dcterms:modified xsi:type="dcterms:W3CDTF">2014-12-23T11:08:05Z</dcterms:modified>
</cp:coreProperties>
</file>